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231"/>
  <workbookPr filterPrivacy="1" defaultThemeVersion="124226"/>
  <xr:revisionPtr revIDLastSave="0" documentId="13_ncr:1_{8F4084E2-38A5-48BB-B601-D21955B27C94}" xr6:coauthVersionLast="45" xr6:coauthVersionMax="45" xr10:uidLastSave="{00000000-0000-0000-0000-000000000000}"/>
  <bookViews>
    <workbookView xWindow="-135" yWindow="-135" windowWidth="29070" windowHeight="15870" xr2:uid="{00000000-000D-0000-FFFF-FFFF00000000}"/>
  </bookViews>
  <sheets>
    <sheet name="Datos" sheetId="2" r:id="rId1"/>
    <sheet name="Activos a enero 2020" sheetId="15" r:id="rId2"/>
    <sheet name="Plazas s-plazas 2007" sheetId="14" r:id="rId3"/>
    <sheet name="Plazas s-datos ene 2020" sheetId="16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122" i="2" l="1"/>
  <c r="P119" i="2"/>
  <c r="P71" i="2"/>
  <c r="P114" i="2"/>
  <c r="P106" i="2"/>
  <c r="P58" i="2"/>
  <c r="O134" i="2"/>
  <c r="O133" i="2"/>
  <c r="O132" i="2"/>
  <c r="O131" i="2"/>
  <c r="O130" i="2"/>
  <c r="O129" i="2"/>
  <c r="O128" i="2"/>
  <c r="P99" i="2"/>
  <c r="P98" i="2"/>
  <c r="P97" i="2"/>
  <c r="P96" i="2"/>
  <c r="O124" i="2"/>
  <c r="O123" i="2"/>
  <c r="O122" i="2"/>
  <c r="O121" i="2"/>
  <c r="O120" i="2"/>
  <c r="O119" i="2"/>
  <c r="O118" i="2"/>
  <c r="O117" i="2"/>
  <c r="O116" i="2"/>
  <c r="O115" i="2"/>
  <c r="O114" i="2"/>
  <c r="O113" i="2"/>
  <c r="O112" i="2"/>
  <c r="O111" i="2"/>
  <c r="O110" i="2"/>
  <c r="O109" i="2"/>
  <c r="O108" i="2"/>
  <c r="O107" i="2"/>
  <c r="O106" i="2"/>
  <c r="O105" i="2"/>
  <c r="O104" i="2"/>
  <c r="O103" i="2"/>
  <c r="O102" i="2"/>
  <c r="O101" i="2"/>
  <c r="O100" i="2"/>
  <c r="O99" i="2"/>
  <c r="O98" i="2"/>
  <c r="O97" i="2"/>
  <c r="O96" i="2"/>
  <c r="O95" i="2"/>
  <c r="O94" i="2"/>
  <c r="O93" i="2"/>
  <c r="O92" i="2"/>
  <c r="O91" i="2"/>
  <c r="P74" i="2"/>
  <c r="P86" i="2" s="1"/>
  <c r="P73" i="2"/>
  <c r="P57" i="2"/>
  <c r="P82" i="2" s="1"/>
  <c r="P51" i="2"/>
  <c r="P50" i="2"/>
  <c r="P49" i="2"/>
  <c r="P77" i="2"/>
  <c r="P134" i="2"/>
  <c r="P121" i="2"/>
  <c r="P120" i="2"/>
  <c r="P117" i="2"/>
  <c r="P69" i="2"/>
  <c r="P85" i="2" s="1"/>
  <c r="P68" i="2"/>
  <c r="P113" i="2"/>
  <c r="P112" i="2"/>
  <c r="P111" i="2"/>
  <c r="P63" i="2"/>
  <c r="P109" i="2"/>
  <c r="P130" i="2"/>
  <c r="P60" i="2"/>
  <c r="P105" i="2"/>
  <c r="P129" i="2"/>
  <c r="P103" i="2"/>
  <c r="P55" i="2"/>
  <c r="P54" i="2"/>
  <c r="P53" i="2"/>
  <c r="P52" i="2"/>
  <c r="P95" i="2"/>
  <c r="P47" i="2"/>
  <c r="P46" i="2"/>
  <c r="P45" i="2"/>
  <c r="P44" i="2"/>
  <c r="P81" i="2" s="1"/>
  <c r="P62" i="2" l="1"/>
  <c r="P124" i="2"/>
  <c r="P65" i="2"/>
  <c r="P101" i="2"/>
  <c r="P66" i="2"/>
  <c r="P84" i="2" s="1"/>
  <c r="P91" i="2"/>
  <c r="P107" i="2"/>
  <c r="P64" i="2"/>
  <c r="P70" i="2"/>
  <c r="P92" i="2"/>
  <c r="P56" i="2"/>
  <c r="P72" i="2"/>
  <c r="P93" i="2"/>
  <c r="P115" i="2"/>
  <c r="P123" i="2"/>
  <c r="P100" i="2"/>
  <c r="P108" i="2"/>
  <c r="P116" i="2"/>
  <c r="P131" i="2"/>
  <c r="P94" i="2"/>
  <c r="P102" i="2"/>
  <c r="P110" i="2"/>
  <c r="P118" i="2"/>
  <c r="P128" i="2"/>
  <c r="P132" i="2"/>
  <c r="P48" i="2"/>
  <c r="P67" i="2"/>
  <c r="P75" i="2"/>
  <c r="P76" i="2"/>
  <c r="P87" i="2" s="1"/>
  <c r="P59" i="2"/>
  <c r="P61" i="2"/>
  <c r="P83" i="2" s="1"/>
  <c r="P104" i="2"/>
  <c r="P133" i="2"/>
  <c r="C124" i="2"/>
  <c r="C123" i="2"/>
  <c r="D122" i="2"/>
  <c r="C122" i="2"/>
  <c r="C121" i="2"/>
  <c r="C120" i="2"/>
  <c r="C119" i="2"/>
  <c r="C118" i="2"/>
  <c r="C117" i="2"/>
  <c r="C116" i="2"/>
  <c r="C115" i="2"/>
  <c r="D114" i="2"/>
  <c r="C114" i="2"/>
  <c r="C113" i="2"/>
  <c r="C112" i="2"/>
  <c r="C111" i="2"/>
  <c r="C110" i="2"/>
  <c r="C109" i="2"/>
  <c r="C108" i="2"/>
  <c r="C107" i="2"/>
  <c r="D106" i="2"/>
  <c r="C106" i="2"/>
  <c r="C105" i="2"/>
  <c r="C104" i="2"/>
  <c r="C103" i="2"/>
  <c r="C102" i="2"/>
  <c r="C101" i="2"/>
  <c r="D100" i="2"/>
  <c r="C100" i="2"/>
  <c r="D99" i="2"/>
  <c r="C99" i="2"/>
  <c r="D98" i="2"/>
  <c r="C98" i="2"/>
  <c r="C97" i="2"/>
  <c r="C96" i="2"/>
  <c r="C95" i="2"/>
  <c r="C94" i="2"/>
  <c r="C93" i="2"/>
  <c r="D92" i="2"/>
  <c r="C92" i="2"/>
  <c r="D91" i="2"/>
  <c r="A49" i="2"/>
  <c r="C91" i="2"/>
  <c r="C134" i="2"/>
  <c r="C133" i="2"/>
  <c r="C132" i="2"/>
  <c r="C131" i="2"/>
  <c r="C130" i="2"/>
  <c r="C129" i="2"/>
  <c r="C128" i="2"/>
  <c r="D136" i="2"/>
  <c r="D123" i="2" s="1"/>
  <c r="D96" i="2" l="1"/>
  <c r="D104" i="2"/>
  <c r="D112" i="2"/>
  <c r="D120" i="2"/>
  <c r="D93" i="2"/>
  <c r="D101" i="2"/>
  <c r="D109" i="2"/>
  <c r="D117" i="2"/>
  <c r="D95" i="2"/>
  <c r="D103" i="2"/>
  <c r="D111" i="2"/>
  <c r="D119" i="2"/>
  <c r="D108" i="2"/>
  <c r="D116" i="2"/>
  <c r="D124" i="2"/>
  <c r="D97" i="2"/>
  <c r="D105" i="2"/>
  <c r="D113" i="2"/>
  <c r="D121" i="2"/>
  <c r="D94" i="2"/>
  <c r="D102" i="2"/>
  <c r="D110" i="2"/>
  <c r="D118" i="2"/>
  <c r="D107" i="2"/>
  <c r="D115" i="2"/>
  <c r="D134" i="2"/>
  <c r="D131" i="2"/>
  <c r="E136" i="2"/>
  <c r="D128" i="2"/>
  <c r="D132" i="2"/>
  <c r="D129" i="2"/>
  <c r="D133" i="2"/>
  <c r="D130" i="2"/>
  <c r="E134" i="2" l="1"/>
  <c r="E118" i="2"/>
  <c r="E110" i="2"/>
  <c r="E101" i="2"/>
  <c r="E121" i="2"/>
  <c r="E113" i="2"/>
  <c r="E105" i="2"/>
  <c r="E97" i="2"/>
  <c r="E117" i="2"/>
  <c r="E124" i="2"/>
  <c r="E116" i="2"/>
  <c r="E108" i="2"/>
  <c r="E100" i="2"/>
  <c r="E92" i="2"/>
  <c r="E103" i="2"/>
  <c r="E119" i="2"/>
  <c r="E111" i="2"/>
  <c r="E95" i="2"/>
  <c r="E122" i="2"/>
  <c r="E114" i="2"/>
  <c r="E106" i="2"/>
  <c r="E98" i="2"/>
  <c r="E120" i="2"/>
  <c r="E112" i="2"/>
  <c r="E104" i="2"/>
  <c r="E96" i="2"/>
  <c r="E109" i="2"/>
  <c r="E93" i="2"/>
  <c r="E123" i="2"/>
  <c r="E115" i="2"/>
  <c r="E107" i="2"/>
  <c r="E99" i="2"/>
  <c r="E91" i="2"/>
  <c r="E102" i="2"/>
  <c r="E94" i="2"/>
  <c r="E133" i="2"/>
  <c r="E129" i="2"/>
  <c r="F136" i="2"/>
  <c r="E130" i="2"/>
  <c r="E131" i="2"/>
  <c r="E132" i="2"/>
  <c r="E128" i="2"/>
  <c r="F121" i="2" l="1"/>
  <c r="F113" i="2"/>
  <c r="F105" i="2"/>
  <c r="F124" i="2"/>
  <c r="F116" i="2"/>
  <c r="F108" i="2"/>
  <c r="F100" i="2"/>
  <c r="F92" i="2"/>
  <c r="F104" i="2"/>
  <c r="F119" i="2"/>
  <c r="F111" i="2"/>
  <c r="F103" i="2"/>
  <c r="F95" i="2"/>
  <c r="F98" i="2"/>
  <c r="F122" i="2"/>
  <c r="F114" i="2"/>
  <c r="F106" i="2"/>
  <c r="F117" i="2"/>
  <c r="F109" i="2"/>
  <c r="F101" i="2"/>
  <c r="F93" i="2"/>
  <c r="F120" i="2"/>
  <c r="F96" i="2"/>
  <c r="F123" i="2"/>
  <c r="F115" i="2"/>
  <c r="F107" i="2"/>
  <c r="F99" i="2"/>
  <c r="F91" i="2"/>
  <c r="F112" i="2"/>
  <c r="F118" i="2"/>
  <c r="F110" i="2"/>
  <c r="F102" i="2"/>
  <c r="F94" i="2"/>
  <c r="F97" i="2"/>
  <c r="G136" i="2"/>
  <c r="F130" i="2"/>
  <c r="F134" i="2"/>
  <c r="F133" i="2"/>
  <c r="F128" i="2"/>
  <c r="F131" i="2"/>
  <c r="F129" i="2"/>
  <c r="F132" i="2"/>
  <c r="G124" i="2" l="1"/>
  <c r="G116" i="2"/>
  <c r="G108" i="2"/>
  <c r="G119" i="2"/>
  <c r="G111" i="2"/>
  <c r="G103" i="2"/>
  <c r="G95" i="2"/>
  <c r="G115" i="2"/>
  <c r="G122" i="2"/>
  <c r="G114" i="2"/>
  <c r="G106" i="2"/>
  <c r="G98" i="2"/>
  <c r="G101" i="2"/>
  <c r="G99" i="2"/>
  <c r="G117" i="2"/>
  <c r="G109" i="2"/>
  <c r="G93" i="2"/>
  <c r="G120" i="2"/>
  <c r="G112" i="2"/>
  <c r="G104" i="2"/>
  <c r="G96" i="2"/>
  <c r="G123" i="2"/>
  <c r="G107" i="2"/>
  <c r="G118" i="2"/>
  <c r="G110" i="2"/>
  <c r="G102" i="2"/>
  <c r="G94" i="2"/>
  <c r="G121" i="2"/>
  <c r="G113" i="2"/>
  <c r="G105" i="2"/>
  <c r="G97" i="2"/>
  <c r="G100" i="2"/>
  <c r="G92" i="2"/>
  <c r="G91" i="2"/>
  <c r="H136" i="2"/>
  <c r="G129" i="2"/>
  <c r="G133" i="2"/>
  <c r="G128" i="2"/>
  <c r="G132" i="2"/>
  <c r="G130" i="2"/>
  <c r="G131" i="2"/>
  <c r="G134" i="2"/>
  <c r="O77" i="2"/>
  <c r="O76" i="2"/>
  <c r="O87" i="2" s="1"/>
  <c r="O75" i="2"/>
  <c r="O74" i="2"/>
  <c r="O86" i="2" s="1"/>
  <c r="O73" i="2"/>
  <c r="O72" i="2"/>
  <c r="O71" i="2"/>
  <c r="O70" i="2"/>
  <c r="O69" i="2"/>
  <c r="O85" i="2" s="1"/>
  <c r="O68" i="2"/>
  <c r="O67" i="2"/>
  <c r="O66" i="2"/>
  <c r="O84" i="2" s="1"/>
  <c r="O65" i="2"/>
  <c r="O64" i="2"/>
  <c r="O63" i="2"/>
  <c r="O62" i="2"/>
  <c r="O61" i="2"/>
  <c r="O83" i="2" s="1"/>
  <c r="O60" i="2"/>
  <c r="O59" i="2"/>
  <c r="O58" i="2"/>
  <c r="O57" i="2"/>
  <c r="O82" i="2" s="1"/>
  <c r="O56" i="2"/>
  <c r="O55" i="2"/>
  <c r="O54" i="2"/>
  <c r="O53" i="2"/>
  <c r="O52" i="2"/>
  <c r="O51" i="2"/>
  <c r="O50" i="2"/>
  <c r="O49" i="2"/>
  <c r="O48" i="2"/>
  <c r="O47" i="2"/>
  <c r="O46" i="2"/>
  <c r="O45" i="2"/>
  <c r="O44" i="2"/>
  <c r="O81" i="2" s="1"/>
  <c r="H119" i="2" l="1"/>
  <c r="H111" i="2"/>
  <c r="H103" i="2"/>
  <c r="H118" i="2"/>
  <c r="H122" i="2"/>
  <c r="H114" i="2"/>
  <c r="H106" i="2"/>
  <c r="H98" i="2"/>
  <c r="H117" i="2"/>
  <c r="H109" i="2"/>
  <c r="H101" i="2"/>
  <c r="H93" i="2"/>
  <c r="H120" i="2"/>
  <c r="H112" i="2"/>
  <c r="H104" i="2"/>
  <c r="H96" i="2"/>
  <c r="H94" i="2"/>
  <c r="H123" i="2"/>
  <c r="H115" i="2"/>
  <c r="H107" i="2"/>
  <c r="H99" i="2"/>
  <c r="H91" i="2"/>
  <c r="H110" i="2"/>
  <c r="H121" i="2"/>
  <c r="H113" i="2"/>
  <c r="H105" i="2"/>
  <c r="H97" i="2"/>
  <c r="H102" i="2"/>
  <c r="H124" i="2"/>
  <c r="H116" i="2"/>
  <c r="H108" i="2"/>
  <c r="H100" i="2"/>
  <c r="H92" i="2"/>
  <c r="H95" i="2"/>
  <c r="I136" i="2"/>
  <c r="H133" i="2"/>
  <c r="H132" i="2"/>
  <c r="H134" i="2"/>
  <c r="H128" i="2"/>
  <c r="H131" i="2"/>
  <c r="H129" i="2"/>
  <c r="H130" i="2"/>
  <c r="M80" i="2"/>
  <c r="L80" i="2"/>
  <c r="K80" i="2"/>
  <c r="J80" i="2"/>
  <c r="I80" i="2"/>
  <c r="H80" i="2"/>
  <c r="G80" i="2"/>
  <c r="F80" i="2"/>
  <c r="E80" i="2"/>
  <c r="D80" i="2"/>
  <c r="C80" i="2"/>
  <c r="B77" i="2"/>
  <c r="A77" i="2"/>
  <c r="B76" i="2"/>
  <c r="B87" i="2" s="1"/>
  <c r="A76" i="2"/>
  <c r="A87" i="2" s="1"/>
  <c r="B75" i="2"/>
  <c r="A75" i="2"/>
  <c r="B74" i="2"/>
  <c r="B86" i="2" s="1"/>
  <c r="A74" i="2"/>
  <c r="A86" i="2" s="1"/>
  <c r="B73" i="2"/>
  <c r="A73" i="2"/>
  <c r="B72" i="2"/>
  <c r="A72" i="2"/>
  <c r="B71" i="2"/>
  <c r="A71" i="2"/>
  <c r="B70" i="2"/>
  <c r="A70" i="2"/>
  <c r="B69" i="2"/>
  <c r="B85" i="2" s="1"/>
  <c r="A69" i="2"/>
  <c r="A85" i="2" s="1"/>
  <c r="B68" i="2"/>
  <c r="A68" i="2"/>
  <c r="B67" i="2"/>
  <c r="A67" i="2"/>
  <c r="B66" i="2"/>
  <c r="B84" i="2" s="1"/>
  <c r="A66" i="2"/>
  <c r="A84" i="2" s="1"/>
  <c r="B65" i="2"/>
  <c r="A65" i="2"/>
  <c r="B64" i="2"/>
  <c r="A64" i="2"/>
  <c r="B63" i="2"/>
  <c r="A63" i="2"/>
  <c r="B62" i="2"/>
  <c r="A62" i="2"/>
  <c r="B61" i="2"/>
  <c r="B83" i="2" s="1"/>
  <c r="A61" i="2"/>
  <c r="A83" i="2" s="1"/>
  <c r="B60" i="2"/>
  <c r="A60" i="2"/>
  <c r="B59" i="2"/>
  <c r="A59" i="2"/>
  <c r="B58" i="2"/>
  <c r="A58" i="2"/>
  <c r="B57" i="2"/>
  <c r="B82" i="2" s="1"/>
  <c r="A57" i="2"/>
  <c r="A82" i="2" s="1"/>
  <c r="B56" i="2"/>
  <c r="A56" i="2"/>
  <c r="B55" i="2"/>
  <c r="A55" i="2"/>
  <c r="B54" i="2"/>
  <c r="A54" i="2"/>
  <c r="B53" i="2"/>
  <c r="A53" i="2"/>
  <c r="B52" i="2"/>
  <c r="A52" i="2"/>
  <c r="B51" i="2"/>
  <c r="A51" i="2"/>
  <c r="B50" i="2"/>
  <c r="A50" i="2"/>
  <c r="B49" i="2"/>
  <c r="B48" i="2"/>
  <c r="A48" i="2"/>
  <c r="B47" i="2"/>
  <c r="A47" i="2"/>
  <c r="B46" i="2"/>
  <c r="A46" i="2"/>
  <c r="B45" i="2"/>
  <c r="A45" i="2"/>
  <c r="C77" i="2"/>
  <c r="C76" i="2"/>
  <c r="C87" i="2" s="1"/>
  <c r="C75" i="2"/>
  <c r="C74" i="2"/>
  <c r="C86" i="2" s="1"/>
  <c r="C73" i="2"/>
  <c r="C72" i="2"/>
  <c r="C71" i="2"/>
  <c r="C70" i="2"/>
  <c r="C69" i="2"/>
  <c r="C85" i="2" s="1"/>
  <c r="C68" i="2"/>
  <c r="C67" i="2"/>
  <c r="C66" i="2"/>
  <c r="C84" i="2" s="1"/>
  <c r="C65" i="2"/>
  <c r="C64" i="2"/>
  <c r="C63" i="2"/>
  <c r="C62" i="2"/>
  <c r="C61" i="2"/>
  <c r="C83" i="2" s="1"/>
  <c r="C60" i="2"/>
  <c r="C59" i="2"/>
  <c r="C58" i="2"/>
  <c r="C57" i="2"/>
  <c r="C82" i="2" s="1"/>
  <c r="C56" i="2"/>
  <c r="C55" i="2"/>
  <c r="C54" i="2"/>
  <c r="C53" i="2"/>
  <c r="C52" i="2"/>
  <c r="C51" i="2"/>
  <c r="C50" i="2"/>
  <c r="C49" i="2"/>
  <c r="C48" i="2"/>
  <c r="C47" i="2"/>
  <c r="C46" i="2"/>
  <c r="C45" i="2"/>
  <c r="C44" i="2"/>
  <c r="C81" i="2" s="1"/>
  <c r="B44" i="2"/>
  <c r="B81" i="2" s="1"/>
  <c r="A44" i="2"/>
  <c r="A81" i="2" s="1"/>
  <c r="K77" i="2"/>
  <c r="G77" i="2"/>
  <c r="L76" i="2"/>
  <c r="L87" i="2" s="1"/>
  <c r="H76" i="2"/>
  <c r="H87" i="2" s="1"/>
  <c r="D76" i="2"/>
  <c r="D87" i="2" s="1"/>
  <c r="K75" i="2"/>
  <c r="G75" i="2"/>
  <c r="L74" i="2"/>
  <c r="L86" i="2" s="1"/>
  <c r="H74" i="2"/>
  <c r="H86" i="2" s="1"/>
  <c r="D74" i="2"/>
  <c r="D86" i="2" s="1"/>
  <c r="M73" i="2"/>
  <c r="I73" i="2"/>
  <c r="E73" i="2"/>
  <c r="K72" i="2"/>
  <c r="J72" i="2"/>
  <c r="G72" i="2"/>
  <c r="F72" i="2"/>
  <c r="K71" i="2"/>
  <c r="G71" i="2"/>
  <c r="L70" i="2"/>
  <c r="H70" i="2"/>
  <c r="D70" i="2"/>
  <c r="M69" i="2"/>
  <c r="M85" i="2" s="1"/>
  <c r="I69" i="2"/>
  <c r="I85" i="2" s="1"/>
  <c r="E69" i="2"/>
  <c r="E85" i="2" s="1"/>
  <c r="L68" i="2"/>
  <c r="K68" i="2"/>
  <c r="J68" i="2"/>
  <c r="I68" i="2"/>
  <c r="H68" i="2"/>
  <c r="G68" i="2"/>
  <c r="F68" i="2"/>
  <c r="E68" i="2"/>
  <c r="D68" i="2"/>
  <c r="K67" i="2"/>
  <c r="G67" i="2"/>
  <c r="L66" i="2"/>
  <c r="L84" i="2" s="1"/>
  <c r="H66" i="2"/>
  <c r="H84" i="2" s="1"/>
  <c r="D66" i="2"/>
  <c r="D84" i="2" s="1"/>
  <c r="M65" i="2"/>
  <c r="L65" i="2"/>
  <c r="K65" i="2"/>
  <c r="J65" i="2"/>
  <c r="I65" i="2"/>
  <c r="H65" i="2"/>
  <c r="G65" i="2"/>
  <c r="F65" i="2"/>
  <c r="E65" i="2"/>
  <c r="D65" i="2"/>
  <c r="K64" i="2"/>
  <c r="G64" i="2"/>
  <c r="L63" i="2"/>
  <c r="H63" i="2"/>
  <c r="D63" i="2"/>
  <c r="M62" i="2"/>
  <c r="I62" i="2"/>
  <c r="E62" i="2"/>
  <c r="M61" i="2"/>
  <c r="M83" i="2" s="1"/>
  <c r="L61" i="2"/>
  <c r="L83" i="2" s="1"/>
  <c r="K61" i="2"/>
  <c r="K83" i="2" s="1"/>
  <c r="J61" i="2"/>
  <c r="J83" i="2" s="1"/>
  <c r="I61" i="2"/>
  <c r="I83" i="2" s="1"/>
  <c r="H61" i="2"/>
  <c r="H83" i="2" s="1"/>
  <c r="G61" i="2"/>
  <c r="G83" i="2" s="1"/>
  <c r="F61" i="2"/>
  <c r="F83" i="2" s="1"/>
  <c r="E61" i="2"/>
  <c r="E83" i="2" s="1"/>
  <c r="D61" i="2"/>
  <c r="D83" i="2" s="1"/>
  <c r="K60" i="2"/>
  <c r="G60" i="2"/>
  <c r="L59" i="2"/>
  <c r="H59" i="2"/>
  <c r="D59" i="2"/>
  <c r="M58" i="2"/>
  <c r="I58" i="2"/>
  <c r="E58" i="2"/>
  <c r="M57" i="2"/>
  <c r="M82" i="2" s="1"/>
  <c r="L57" i="2"/>
  <c r="L82" i="2" s="1"/>
  <c r="K57" i="2"/>
  <c r="K82" i="2" s="1"/>
  <c r="J57" i="2"/>
  <c r="J82" i="2" s="1"/>
  <c r="I57" i="2"/>
  <c r="I82" i="2" s="1"/>
  <c r="H57" i="2"/>
  <c r="H82" i="2" s="1"/>
  <c r="G57" i="2"/>
  <c r="G82" i="2" s="1"/>
  <c r="F57" i="2"/>
  <c r="F82" i="2" s="1"/>
  <c r="E57" i="2"/>
  <c r="E82" i="2" s="1"/>
  <c r="D57" i="2"/>
  <c r="D82" i="2" s="1"/>
  <c r="K56" i="2"/>
  <c r="G56" i="2"/>
  <c r="L55" i="2"/>
  <c r="H55" i="2"/>
  <c r="D55" i="2"/>
  <c r="M54" i="2"/>
  <c r="I54" i="2"/>
  <c r="E54" i="2"/>
  <c r="M53" i="2"/>
  <c r="L53" i="2"/>
  <c r="K53" i="2"/>
  <c r="J53" i="2"/>
  <c r="I53" i="2"/>
  <c r="H53" i="2"/>
  <c r="G53" i="2"/>
  <c r="F53" i="2"/>
  <c r="E53" i="2"/>
  <c r="D53" i="2"/>
  <c r="K52" i="2"/>
  <c r="G52" i="2"/>
  <c r="L51" i="2"/>
  <c r="H51" i="2"/>
  <c r="D51" i="2"/>
  <c r="M50" i="2"/>
  <c r="I50" i="2"/>
  <c r="E50" i="2"/>
  <c r="M49" i="2"/>
  <c r="L49" i="2"/>
  <c r="K49" i="2"/>
  <c r="J49" i="2"/>
  <c r="I49" i="2"/>
  <c r="H49" i="2"/>
  <c r="G49" i="2"/>
  <c r="F49" i="2"/>
  <c r="E49" i="2"/>
  <c r="D49" i="2"/>
  <c r="K48" i="2"/>
  <c r="G48" i="2"/>
  <c r="L47" i="2"/>
  <c r="H47" i="2"/>
  <c r="D47" i="2"/>
  <c r="M46" i="2"/>
  <c r="I46" i="2"/>
  <c r="E46" i="2"/>
  <c r="M45" i="2"/>
  <c r="L45" i="2"/>
  <c r="K45" i="2"/>
  <c r="J45" i="2"/>
  <c r="I45" i="2"/>
  <c r="H45" i="2"/>
  <c r="G45" i="2"/>
  <c r="F45" i="2"/>
  <c r="E45" i="2"/>
  <c r="D45" i="2"/>
  <c r="K44" i="2"/>
  <c r="K81" i="2" s="1"/>
  <c r="G44" i="2"/>
  <c r="G81" i="2" s="1"/>
  <c r="I122" i="2" l="1"/>
  <c r="I114" i="2"/>
  <c r="I106" i="2"/>
  <c r="I105" i="2"/>
  <c r="I97" i="2"/>
  <c r="I117" i="2"/>
  <c r="I109" i="2"/>
  <c r="I101" i="2"/>
  <c r="I93" i="2"/>
  <c r="I120" i="2"/>
  <c r="I112" i="2"/>
  <c r="I104" i="2"/>
  <c r="I96" i="2"/>
  <c r="I99" i="2"/>
  <c r="I123" i="2"/>
  <c r="I115" i="2"/>
  <c r="I107" i="2"/>
  <c r="I91" i="2"/>
  <c r="I113" i="2"/>
  <c r="I118" i="2"/>
  <c r="I110" i="2"/>
  <c r="I102" i="2"/>
  <c r="I94" i="2"/>
  <c r="I124" i="2"/>
  <c r="I116" i="2"/>
  <c r="I108" i="2"/>
  <c r="I100" i="2"/>
  <c r="I92" i="2"/>
  <c r="I121" i="2"/>
  <c r="I119" i="2"/>
  <c r="I111" i="2"/>
  <c r="I103" i="2"/>
  <c r="I95" i="2"/>
  <c r="I98" i="2"/>
  <c r="J136" i="2"/>
  <c r="I129" i="2"/>
  <c r="I133" i="2"/>
  <c r="I128" i="2"/>
  <c r="I132" i="2"/>
  <c r="I134" i="2"/>
  <c r="I131" i="2"/>
  <c r="I130" i="2"/>
  <c r="N46" i="2"/>
  <c r="N50" i="2"/>
  <c r="N54" i="2"/>
  <c r="N58" i="2"/>
  <c r="N62" i="2"/>
  <c r="N69" i="2"/>
  <c r="N85" i="2" s="1"/>
  <c r="N73" i="2"/>
  <c r="N47" i="2"/>
  <c r="N51" i="2"/>
  <c r="N55" i="2"/>
  <c r="N59" i="2"/>
  <c r="N63" i="2"/>
  <c r="N66" i="2"/>
  <c r="N84" i="2" s="1"/>
  <c r="N70" i="2"/>
  <c r="N74" i="2"/>
  <c r="N86" i="2" s="1"/>
  <c r="N76" i="2"/>
  <c r="N87" i="2" s="1"/>
  <c r="N44" i="2"/>
  <c r="N81" i="2" s="1"/>
  <c r="N48" i="2"/>
  <c r="N52" i="2"/>
  <c r="N56" i="2"/>
  <c r="N60" i="2"/>
  <c r="N64" i="2"/>
  <c r="N67" i="2"/>
  <c r="N71" i="2"/>
  <c r="N75" i="2"/>
  <c r="N77" i="2"/>
  <c r="N45" i="2"/>
  <c r="N49" i="2"/>
  <c r="N53" i="2"/>
  <c r="N57" i="2"/>
  <c r="N82" i="2" s="1"/>
  <c r="N61" i="2"/>
  <c r="N83" i="2" s="1"/>
  <c r="N65" i="2"/>
  <c r="N72" i="2"/>
  <c r="N68" i="2"/>
  <c r="D60" i="2"/>
  <c r="E47" i="2"/>
  <c r="I47" i="2"/>
  <c r="M47" i="2"/>
  <c r="E51" i="2"/>
  <c r="I51" i="2"/>
  <c r="M51" i="2"/>
  <c r="E55" i="2"/>
  <c r="I55" i="2"/>
  <c r="M55" i="2"/>
  <c r="E59" i="2"/>
  <c r="I59" i="2"/>
  <c r="M59" i="2"/>
  <c r="E63" i="2"/>
  <c r="I63" i="2"/>
  <c r="M63" i="2"/>
  <c r="E66" i="2"/>
  <c r="E84" i="2" s="1"/>
  <c r="I66" i="2"/>
  <c r="I84" i="2" s="1"/>
  <c r="M66" i="2"/>
  <c r="M84" i="2" s="1"/>
  <c r="E70" i="2"/>
  <c r="I70" i="2"/>
  <c r="M70" i="2"/>
  <c r="E74" i="2"/>
  <c r="E86" i="2" s="1"/>
  <c r="I74" i="2"/>
  <c r="I86" i="2" s="1"/>
  <c r="M74" i="2"/>
  <c r="M86" i="2" s="1"/>
  <c r="E76" i="2"/>
  <c r="E87" i="2" s="1"/>
  <c r="I76" i="2"/>
  <c r="I87" i="2" s="1"/>
  <c r="M76" i="2"/>
  <c r="M87" i="2" s="1"/>
  <c r="F47" i="2"/>
  <c r="J47" i="2"/>
  <c r="F51" i="2"/>
  <c r="J51" i="2"/>
  <c r="F55" i="2"/>
  <c r="J55" i="2"/>
  <c r="F59" i="2"/>
  <c r="J59" i="2"/>
  <c r="F63" i="2"/>
  <c r="J63" i="2"/>
  <c r="F66" i="2"/>
  <c r="F84" i="2" s="1"/>
  <c r="J66" i="2"/>
  <c r="J84" i="2" s="1"/>
  <c r="F70" i="2"/>
  <c r="J70" i="2"/>
  <c r="F74" i="2"/>
  <c r="F86" i="2" s="1"/>
  <c r="J74" i="2"/>
  <c r="J86" i="2" s="1"/>
  <c r="F76" i="2"/>
  <c r="F87" i="2" s="1"/>
  <c r="J76" i="2"/>
  <c r="J87" i="2" s="1"/>
  <c r="G47" i="2"/>
  <c r="K47" i="2"/>
  <c r="G51" i="2"/>
  <c r="K51" i="2"/>
  <c r="G55" i="2"/>
  <c r="K55" i="2"/>
  <c r="G59" i="2"/>
  <c r="K59" i="2"/>
  <c r="G63" i="2"/>
  <c r="K63" i="2"/>
  <c r="G66" i="2"/>
  <c r="G84" i="2" s="1"/>
  <c r="K66" i="2"/>
  <c r="K84" i="2" s="1"/>
  <c r="G70" i="2"/>
  <c r="K70" i="2"/>
  <c r="G74" i="2"/>
  <c r="G86" i="2" s="1"/>
  <c r="K74" i="2"/>
  <c r="K86" i="2" s="1"/>
  <c r="G76" i="2"/>
  <c r="G87" i="2" s="1"/>
  <c r="K76" i="2"/>
  <c r="K87" i="2" s="1"/>
  <c r="M68" i="2"/>
  <c r="E72" i="2"/>
  <c r="I72" i="2"/>
  <c r="M72" i="2"/>
  <c r="D72" i="2"/>
  <c r="H72" i="2"/>
  <c r="L72" i="2"/>
  <c r="H60" i="2"/>
  <c r="L60" i="2"/>
  <c r="D64" i="2"/>
  <c r="H64" i="2"/>
  <c r="L64" i="2"/>
  <c r="D67" i="2"/>
  <c r="H67" i="2"/>
  <c r="L67" i="2"/>
  <c r="D71" i="2"/>
  <c r="H71" i="2"/>
  <c r="L71" i="2"/>
  <c r="D75" i="2"/>
  <c r="H75" i="2"/>
  <c r="L75" i="2"/>
  <c r="D77" i="2"/>
  <c r="H77" i="2"/>
  <c r="L77" i="2"/>
  <c r="L44" i="2"/>
  <c r="L81" i="2" s="1"/>
  <c r="H48" i="2"/>
  <c r="D52" i="2"/>
  <c r="L52" i="2"/>
  <c r="L56" i="2"/>
  <c r="E44" i="2"/>
  <c r="E81" i="2" s="1"/>
  <c r="M44" i="2"/>
  <c r="M81" i="2" s="1"/>
  <c r="E48" i="2"/>
  <c r="M48" i="2"/>
  <c r="E52" i="2"/>
  <c r="I52" i="2"/>
  <c r="M52" i="2"/>
  <c r="E56" i="2"/>
  <c r="I56" i="2"/>
  <c r="M56" i="2"/>
  <c r="E60" i="2"/>
  <c r="I60" i="2"/>
  <c r="M60" i="2"/>
  <c r="E64" i="2"/>
  <c r="I64" i="2"/>
  <c r="M64" i="2"/>
  <c r="E67" i="2"/>
  <c r="I67" i="2"/>
  <c r="M67" i="2"/>
  <c r="E71" i="2"/>
  <c r="I71" i="2"/>
  <c r="M71" i="2"/>
  <c r="E75" i="2"/>
  <c r="I75" i="2"/>
  <c r="M75" i="2"/>
  <c r="E77" i="2"/>
  <c r="I77" i="2"/>
  <c r="M77" i="2"/>
  <c r="H44" i="2"/>
  <c r="H81" i="2" s="1"/>
  <c r="D48" i="2"/>
  <c r="L48" i="2"/>
  <c r="H52" i="2"/>
  <c r="D56" i="2"/>
  <c r="H56" i="2"/>
  <c r="I44" i="2"/>
  <c r="I81" i="2" s="1"/>
  <c r="I48" i="2"/>
  <c r="F44" i="2"/>
  <c r="F81" i="2" s="1"/>
  <c r="J44" i="2"/>
  <c r="J81" i="2" s="1"/>
  <c r="F48" i="2"/>
  <c r="J48" i="2"/>
  <c r="F52" i="2"/>
  <c r="J52" i="2"/>
  <c r="F56" i="2"/>
  <c r="J56" i="2"/>
  <c r="F60" i="2"/>
  <c r="J60" i="2"/>
  <c r="F64" i="2"/>
  <c r="J64" i="2"/>
  <c r="F67" i="2"/>
  <c r="J67" i="2"/>
  <c r="F71" i="2"/>
  <c r="J71" i="2"/>
  <c r="F75" i="2"/>
  <c r="J75" i="2"/>
  <c r="F77" i="2"/>
  <c r="J77" i="2"/>
  <c r="F46" i="2"/>
  <c r="J46" i="2"/>
  <c r="F50" i="2"/>
  <c r="J50" i="2"/>
  <c r="F54" i="2"/>
  <c r="J54" i="2"/>
  <c r="F58" i="2"/>
  <c r="J58" i="2"/>
  <c r="F62" i="2"/>
  <c r="J62" i="2"/>
  <c r="F69" i="2"/>
  <c r="F85" i="2" s="1"/>
  <c r="J69" i="2"/>
  <c r="J85" i="2" s="1"/>
  <c r="F73" i="2"/>
  <c r="J73" i="2"/>
  <c r="D44" i="2"/>
  <c r="D81" i="2" s="1"/>
  <c r="G46" i="2"/>
  <c r="K46" i="2"/>
  <c r="G50" i="2"/>
  <c r="K50" i="2"/>
  <c r="G54" i="2"/>
  <c r="K54" i="2"/>
  <c r="G58" i="2"/>
  <c r="K58" i="2"/>
  <c r="G62" i="2"/>
  <c r="K62" i="2"/>
  <c r="G69" i="2"/>
  <c r="G85" i="2" s="1"/>
  <c r="K69" i="2"/>
  <c r="K85" i="2" s="1"/>
  <c r="G73" i="2"/>
  <c r="K73" i="2"/>
  <c r="D46" i="2"/>
  <c r="H46" i="2"/>
  <c r="L46" i="2"/>
  <c r="D50" i="2"/>
  <c r="H50" i="2"/>
  <c r="L50" i="2"/>
  <c r="D54" i="2"/>
  <c r="H54" i="2"/>
  <c r="L54" i="2"/>
  <c r="D58" i="2"/>
  <c r="H58" i="2"/>
  <c r="L58" i="2"/>
  <c r="D62" i="2"/>
  <c r="H62" i="2"/>
  <c r="L62" i="2"/>
  <c r="D69" i="2"/>
  <c r="D85" i="2" s="1"/>
  <c r="H69" i="2"/>
  <c r="H85" i="2" s="1"/>
  <c r="L69" i="2"/>
  <c r="L85" i="2" s="1"/>
  <c r="D73" i="2"/>
  <c r="H73" i="2"/>
  <c r="L73" i="2"/>
  <c r="J117" i="2" l="1"/>
  <c r="J109" i="2"/>
  <c r="J101" i="2"/>
  <c r="J120" i="2"/>
  <c r="J112" i="2"/>
  <c r="J104" i="2"/>
  <c r="J96" i="2"/>
  <c r="J100" i="2"/>
  <c r="J92" i="2"/>
  <c r="J123" i="2"/>
  <c r="J115" i="2"/>
  <c r="J107" i="2"/>
  <c r="J99" i="2"/>
  <c r="J91" i="2"/>
  <c r="J94" i="2"/>
  <c r="J108" i="2"/>
  <c r="J118" i="2"/>
  <c r="J110" i="2"/>
  <c r="J102" i="2"/>
  <c r="J121" i="2"/>
  <c r="J113" i="2"/>
  <c r="J105" i="2"/>
  <c r="J97" i="2"/>
  <c r="J124" i="2"/>
  <c r="J119" i="2"/>
  <c r="J111" i="2"/>
  <c r="J103" i="2"/>
  <c r="J95" i="2"/>
  <c r="J93" i="2"/>
  <c r="J116" i="2"/>
  <c r="J122" i="2"/>
  <c r="J114" i="2"/>
  <c r="J106" i="2"/>
  <c r="J98" i="2"/>
  <c r="K136" i="2"/>
  <c r="J131" i="2"/>
  <c r="J130" i="2"/>
  <c r="J134" i="2"/>
  <c r="J129" i="2"/>
  <c r="J133" i="2"/>
  <c r="J128" i="2"/>
  <c r="J132" i="2"/>
  <c r="K120" i="2" l="1"/>
  <c r="K112" i="2"/>
  <c r="K104" i="2"/>
  <c r="K123" i="2"/>
  <c r="K115" i="2"/>
  <c r="K107" i="2"/>
  <c r="K99" i="2"/>
  <c r="K91" i="2"/>
  <c r="K118" i="2"/>
  <c r="K110" i="2"/>
  <c r="K102" i="2"/>
  <c r="K94" i="2"/>
  <c r="K111" i="2"/>
  <c r="K121" i="2"/>
  <c r="K113" i="2"/>
  <c r="K105" i="2"/>
  <c r="K97" i="2"/>
  <c r="K124" i="2"/>
  <c r="K116" i="2"/>
  <c r="K108" i="2"/>
  <c r="K100" i="2"/>
  <c r="K92" i="2"/>
  <c r="K103" i="2"/>
  <c r="K122" i="2"/>
  <c r="K114" i="2"/>
  <c r="K106" i="2"/>
  <c r="K98" i="2"/>
  <c r="K96" i="2"/>
  <c r="K95" i="2"/>
  <c r="K117" i="2"/>
  <c r="K109" i="2"/>
  <c r="K101" i="2"/>
  <c r="K93" i="2"/>
  <c r="K119" i="2"/>
  <c r="L136" i="2"/>
  <c r="K130" i="2"/>
  <c r="K134" i="2"/>
  <c r="K129" i="2"/>
  <c r="K128" i="2"/>
  <c r="K132" i="2"/>
  <c r="K133" i="2"/>
  <c r="K131" i="2"/>
  <c r="L123" i="2" l="1"/>
  <c r="L115" i="2"/>
  <c r="L107" i="2"/>
  <c r="L114" i="2"/>
  <c r="L118" i="2"/>
  <c r="L110" i="2"/>
  <c r="L102" i="2"/>
  <c r="L94" i="2"/>
  <c r="L121" i="2"/>
  <c r="L113" i="2"/>
  <c r="L105" i="2"/>
  <c r="L97" i="2"/>
  <c r="L92" i="2"/>
  <c r="L124" i="2"/>
  <c r="L116" i="2"/>
  <c r="L108" i="2"/>
  <c r="L100" i="2"/>
  <c r="L119" i="2"/>
  <c r="L111" i="2"/>
  <c r="L103" i="2"/>
  <c r="L95" i="2"/>
  <c r="L122" i="2"/>
  <c r="L117" i="2"/>
  <c r="L109" i="2"/>
  <c r="L101" i="2"/>
  <c r="L93" i="2"/>
  <c r="L99" i="2"/>
  <c r="L91" i="2"/>
  <c r="L98" i="2"/>
  <c r="L120" i="2"/>
  <c r="L112" i="2"/>
  <c r="L104" i="2"/>
  <c r="L96" i="2"/>
  <c r="L106" i="2"/>
  <c r="M136" i="2"/>
  <c r="L128" i="2"/>
  <c r="L131" i="2"/>
  <c r="L133" i="2"/>
  <c r="L130" i="2"/>
  <c r="L132" i="2"/>
  <c r="L129" i="2"/>
  <c r="L134" i="2"/>
  <c r="M118" i="2" l="1"/>
  <c r="M110" i="2"/>
  <c r="M102" i="2"/>
  <c r="M109" i="2"/>
  <c r="M93" i="2"/>
  <c r="M121" i="2"/>
  <c r="M113" i="2"/>
  <c r="M105" i="2"/>
  <c r="M97" i="2"/>
  <c r="M95" i="2"/>
  <c r="M124" i="2"/>
  <c r="M116" i="2"/>
  <c r="M108" i="2"/>
  <c r="M100" i="2"/>
  <c r="M92" i="2"/>
  <c r="M119" i="2"/>
  <c r="M111" i="2"/>
  <c r="M103" i="2"/>
  <c r="M122" i="2"/>
  <c r="M114" i="2"/>
  <c r="M106" i="2"/>
  <c r="M98" i="2"/>
  <c r="M117" i="2"/>
  <c r="M120" i="2"/>
  <c r="M112" i="2"/>
  <c r="M104" i="2"/>
  <c r="M96" i="2"/>
  <c r="M91" i="2"/>
  <c r="M94" i="2"/>
  <c r="M123" i="2"/>
  <c r="M115" i="2"/>
  <c r="M107" i="2"/>
  <c r="M99" i="2"/>
  <c r="M101" i="2"/>
  <c r="N136" i="2"/>
  <c r="M130" i="2"/>
  <c r="M134" i="2"/>
  <c r="M133" i="2"/>
  <c r="M132" i="2"/>
  <c r="M131" i="2"/>
  <c r="M129" i="2"/>
  <c r="M128" i="2"/>
  <c r="N121" i="2" l="1"/>
  <c r="N113" i="2"/>
  <c r="N105" i="2"/>
  <c r="N124" i="2"/>
  <c r="N116" i="2"/>
  <c r="N108" i="2"/>
  <c r="N100" i="2"/>
  <c r="N92" i="2"/>
  <c r="N120" i="2"/>
  <c r="N96" i="2"/>
  <c r="N119" i="2"/>
  <c r="N111" i="2"/>
  <c r="N103" i="2"/>
  <c r="N95" i="2"/>
  <c r="N122" i="2"/>
  <c r="N114" i="2"/>
  <c r="N106" i="2"/>
  <c r="N98" i="2"/>
  <c r="N117" i="2"/>
  <c r="N109" i="2"/>
  <c r="N101" i="2"/>
  <c r="N93" i="2"/>
  <c r="N112" i="2"/>
  <c r="N123" i="2"/>
  <c r="N115" i="2"/>
  <c r="N107" i="2"/>
  <c r="N99" i="2"/>
  <c r="N91" i="2"/>
  <c r="N97" i="2"/>
  <c r="N104" i="2"/>
  <c r="N118" i="2"/>
  <c r="N110" i="2"/>
  <c r="N102" i="2"/>
  <c r="N94" i="2"/>
  <c r="O136" i="2"/>
  <c r="N128" i="2"/>
  <c r="N132" i="2"/>
  <c r="N130" i="2"/>
  <c r="N134" i="2"/>
  <c r="N129" i="2"/>
  <c r="N131" i="2"/>
  <c r="N133" i="2"/>
</calcChain>
</file>

<file path=xl/sharedStrings.xml><?xml version="1.0" encoding="utf-8"?>
<sst xmlns="http://schemas.openxmlformats.org/spreadsheetml/2006/main" count="89" uniqueCount="48">
  <si>
    <t>ASTRÓNOMOS</t>
  </si>
  <si>
    <t>ABOGADOS DEL ESTADO</t>
  </si>
  <si>
    <t>ARQUITECTOS DE LA HACIENDA PÚBLICA</t>
  </si>
  <si>
    <t>CARRERA DIPLOMATICA</t>
  </si>
  <si>
    <t>ESPECIAL FACULTATIVO DE MARINA CIVIL</t>
  </si>
  <si>
    <t>FACULTATIVO DE ARCHIVEROS, BIBLIOTECARIOS Y ARQUEOLOGOS (ARCHIVOS)</t>
  </si>
  <si>
    <t>FACULTATIVO DE ARCHIVEROS, BIBLIOTECARIOS Y ARQUEOLOGOS (BIBLIOTECAS)</t>
  </si>
  <si>
    <t>FACULTATIVO DE CONSERVADORES DE MUSEOS</t>
  </si>
  <si>
    <t>FACULTATIVO DE SANIDAD PENITENCIARIA</t>
  </si>
  <si>
    <t>FARMACEUTICOS TITULARES</t>
  </si>
  <si>
    <t>INGENIEROS AERONAUTICOS</t>
  </si>
  <si>
    <t>INGENIEROS AGRÓNOMOS DEL ESTADO</t>
  </si>
  <si>
    <t>INGENIEROS DE CAMINOS, CANALES Y PUERTOS DEL ESTADO</t>
  </si>
  <si>
    <t>INGENIEROS DE MINAS DEL ESTADO</t>
  </si>
  <si>
    <t>INGENIEROS DE MONTES DE LA HACIENDA PÚBLICA</t>
  </si>
  <si>
    <t>INGENIEROS DE MONTES DEL ESTADO</t>
  </si>
  <si>
    <t>INGENIEROS GEÓGRAFOS</t>
  </si>
  <si>
    <t>INGENIEROS INDUSTRIALES DEL ESTADO</t>
  </si>
  <si>
    <t>INGENIEROS NAVALES</t>
  </si>
  <si>
    <t>INSPECTORES DEL SOIVRE</t>
  </si>
  <si>
    <t>MEDICOS TITULARES</t>
  </si>
  <si>
    <t>NACIONAL VETERINARIO</t>
  </si>
  <si>
    <t>SUPERIOR DE ADMINISTRADORES CIVILES DEL ESTADO</t>
  </si>
  <si>
    <t>SUPERIOR DE ESTADÍSTICOS DEL ESTADO</t>
  </si>
  <si>
    <t>SUPERIOR DE GESTIÓN CATASTRAL</t>
  </si>
  <si>
    <t>SUPERIOR DE INSPECTORES DE SEGUROS DEL ESTADO</t>
  </si>
  <si>
    <t>SUPERIOR DE METEOROLOGOS DEL ESTADO</t>
  </si>
  <si>
    <t>SUPERIOR DE TÉCNICOS COMERCIALES Y ECONOMISTAS DEL ESTADO</t>
  </si>
  <si>
    <t>SUPERIOR DE TÉCNICOS DE INSTITUCIONES PENITENCIARIAS</t>
  </si>
  <si>
    <t>SUPERIOR SISTEMAS Y TECNOLOG.INFORMACION ADMON.DEL ESTADO</t>
  </si>
  <si>
    <t>TRADUCTORES INTÉRPRETES</t>
  </si>
  <si>
    <t>VETERINARIOS TITULARES</t>
  </si>
  <si>
    <t>0007I</t>
  </si>
  <si>
    <t>0007J</t>
  </si>
  <si>
    <t>SUPERIOR DE INSPECTORES DE HACIENDA DEL ESTADO</t>
  </si>
  <si>
    <t>SUPERIOR DE INSPECTORES DE TRABAJO Y SEGURIDAD SOCIAL</t>
  </si>
  <si>
    <t>PROFESORES QUÍMICOS DE LABORATORIO DE ADUANAS</t>
  </si>
  <si>
    <t>SUPERIOR DE INTERVENTORES Y AUDITORES DEL ESTADO</t>
  </si>
  <si>
    <t>SUPERIOR DE VIGILANCIA ADUANERA, ESP. DE INVESTIGACIÓN</t>
  </si>
  <si>
    <t>SUPERIOR DE VIGILANCIA ADUANERA, ESP. DE NAVEGACIÓN</t>
  </si>
  <si>
    <t>DATOS NOMINALES</t>
  </si>
  <si>
    <t>SOBRE VALORES 2007</t>
  </si>
  <si>
    <t>SOBRE VALORES 2007 (SELECCIÓN)</t>
  </si>
  <si>
    <t>Código cuerpo</t>
  </si>
  <si>
    <t>Activos</t>
  </si>
  <si>
    <t>SOBRE ACTIVOS ENERO 2020</t>
  </si>
  <si>
    <t>Celda datos</t>
  </si>
  <si>
    <t>SOBRE ACTIVOS ENERO 2020 (SELECCIÓN)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</si>
</sst>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\ _€_-;\-* #,##0\ _€_-;_-* &quot;-&quot;\ _€_-;_-@_-"/>
    <numFmt numFmtId="165" formatCode="0.0%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horizontal="left"/>
    </xf>
    <xf numFmtId="164" fontId="0" fillId="0" borderId="0" xfId="0" applyNumberFormat="1"/>
    <xf numFmtId="2" fontId="0" fillId="0" borderId="0" xfId="0" applyNumberFormat="1"/>
    <xf numFmtId="0" fontId="1" fillId="0" borderId="0" xfId="0" applyFont="1"/>
    <xf numFmtId="0" fontId="1" fillId="0" borderId="0" xfId="0" applyFont="1" applyAlignment="1">
      <alignment horizontal="left"/>
    </xf>
    <xf numFmtId="0" fontId="0" fillId="0" borderId="0" xfId="0" applyAlignment="1">
      <alignment horizontal="right" vertical="center"/>
    </xf>
    <xf numFmtId="0" fontId="0" fillId="0" borderId="1" xfId="0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165" fontId="0" fillId="0" borderId="0" xfId="0" applyNumberFormat="1"/>
    <xf numFmtId="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chartsheet" Target="chartsheets/sheet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chartsheet" Target="chartsheets/sheet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Ratio</a:t>
            </a:r>
            <a:r>
              <a:rPr lang="en-US" baseline="0"/>
              <a:t> plazas sobre plazas 2007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Datos!$B$81</c:f>
              <c:strCache>
                <c:ptCount val="1"/>
                <c:pt idx="0">
                  <c:v>ABOGADOS DEL ESTADO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Datos!$C$80:$P$80</c:f>
              <c:numCache>
                <c:formatCode>General</c:formatCode>
                <c:ptCount val="14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</c:numCache>
            </c:numRef>
          </c:cat>
          <c:val>
            <c:numRef>
              <c:f>Datos!$C$81:$P$81</c:f>
              <c:numCache>
                <c:formatCode>0.00</c:formatCode>
                <c:ptCount val="14"/>
                <c:pt idx="0">
                  <c:v>1</c:v>
                </c:pt>
                <c:pt idx="1">
                  <c:v>0</c:v>
                </c:pt>
                <c:pt idx="2">
                  <c:v>1.1363636363636365</c:v>
                </c:pt>
                <c:pt idx="3">
                  <c:v>0</c:v>
                </c:pt>
                <c:pt idx="4">
                  <c:v>0.90909090909090906</c:v>
                </c:pt>
                <c:pt idx="5">
                  <c:v>0.22727272727272727</c:v>
                </c:pt>
                <c:pt idx="6">
                  <c:v>0.5</c:v>
                </c:pt>
                <c:pt idx="7">
                  <c:v>0.68181818181818177</c:v>
                </c:pt>
                <c:pt idx="8">
                  <c:v>1.1363636363636365</c:v>
                </c:pt>
                <c:pt idx="9">
                  <c:v>0.90909090909090906</c:v>
                </c:pt>
                <c:pt idx="10">
                  <c:v>0.90909090909090906</c:v>
                </c:pt>
                <c:pt idx="11">
                  <c:v>1.1363636363636365</c:v>
                </c:pt>
                <c:pt idx="12">
                  <c:v>1.1363636363636365</c:v>
                </c:pt>
                <c:pt idx="13">
                  <c:v>1.1363636363636365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820-463C-95AD-82001F7968E7}"/>
            </c:ext>
          </c:extLst>
        </c:ser>
        <c:ser>
          <c:idx val="1"/>
          <c:order val="1"/>
          <c:tx>
            <c:strRef>
              <c:f>Datos!$B$82</c:f>
              <c:strCache>
                <c:ptCount val="1"/>
                <c:pt idx="0">
                  <c:v>INGENIEROS DE MINAS DEL ESTADO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Datos!$C$80:$P$80</c:f>
              <c:numCache>
                <c:formatCode>General</c:formatCode>
                <c:ptCount val="14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</c:numCache>
            </c:numRef>
          </c:cat>
          <c:val>
            <c:numRef>
              <c:f>Datos!$C$82:$P$82</c:f>
              <c:numCache>
                <c:formatCode>0.00</c:formatCode>
                <c:ptCount val="14"/>
                <c:pt idx="0">
                  <c:v>1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0.2857142857142857</c:v>
                </c:pt>
                <c:pt idx="8">
                  <c:v>1.4285714285714286</c:v>
                </c:pt>
                <c:pt idx="9">
                  <c:v>1.2857142857142858</c:v>
                </c:pt>
                <c:pt idx="10">
                  <c:v>1.2857142857142858</c:v>
                </c:pt>
                <c:pt idx="11">
                  <c:v>1.5714285714285714</c:v>
                </c:pt>
                <c:pt idx="12">
                  <c:v>1.4285714285714286</c:v>
                </c:pt>
                <c:pt idx="13">
                  <c:v>1.1428571428571428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820-463C-95AD-82001F7968E7}"/>
            </c:ext>
          </c:extLst>
        </c:ser>
        <c:ser>
          <c:idx val="2"/>
          <c:order val="2"/>
          <c:tx>
            <c:strRef>
              <c:f>Datos!$B$83</c:f>
              <c:strCache>
                <c:ptCount val="1"/>
                <c:pt idx="0">
                  <c:v>INGENIEROS INDUSTRIALES DEL ESTADO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Datos!$C$80:$P$80</c:f>
              <c:numCache>
                <c:formatCode>General</c:formatCode>
                <c:ptCount val="14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</c:numCache>
            </c:numRef>
          </c:cat>
          <c:val>
            <c:numRef>
              <c:f>Datos!$C$83:$P$83</c:f>
              <c:numCache>
                <c:formatCode>0.00</c:formatCode>
                <c:ptCount val="14"/>
                <c:pt idx="0">
                  <c:v>1</c:v>
                </c:pt>
                <c:pt idx="1">
                  <c:v>1</c:v>
                </c:pt>
                <c:pt idx="2">
                  <c:v>0.30769230769230771</c:v>
                </c:pt>
                <c:pt idx="3">
                  <c:v>0</c:v>
                </c:pt>
                <c:pt idx="4">
                  <c:v>0.53846153846153844</c:v>
                </c:pt>
                <c:pt idx="5">
                  <c:v>0</c:v>
                </c:pt>
                <c:pt idx="6">
                  <c:v>0</c:v>
                </c:pt>
                <c:pt idx="7">
                  <c:v>0.61538461538461542</c:v>
                </c:pt>
                <c:pt idx="8">
                  <c:v>2.3076923076923075</c:v>
                </c:pt>
                <c:pt idx="9">
                  <c:v>3.3846153846153846</c:v>
                </c:pt>
                <c:pt idx="10">
                  <c:v>3</c:v>
                </c:pt>
                <c:pt idx="11">
                  <c:v>2.6923076923076925</c:v>
                </c:pt>
                <c:pt idx="12">
                  <c:v>3.0769230769230771</c:v>
                </c:pt>
                <c:pt idx="13">
                  <c:v>3.8461538461538463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820-463C-95AD-82001F7968E7}"/>
            </c:ext>
          </c:extLst>
        </c:ser>
        <c:ser>
          <c:idx val="3"/>
          <c:order val="3"/>
          <c:tx>
            <c:strRef>
              <c:f>Datos!$B$84</c:f>
              <c:strCache>
                <c:ptCount val="1"/>
                <c:pt idx="0">
                  <c:v>SUPERIOR DE ADMINISTRADORES CIVILES DEL ESTADO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Datos!$C$80:$P$80</c:f>
              <c:numCache>
                <c:formatCode>General</c:formatCode>
                <c:ptCount val="14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</c:numCache>
            </c:numRef>
          </c:cat>
          <c:val>
            <c:numRef>
              <c:f>Datos!$C$84:$P$84</c:f>
              <c:numCache>
                <c:formatCode>0.00</c:formatCode>
                <c:ptCount val="14"/>
                <c:pt idx="0">
                  <c:v>1</c:v>
                </c:pt>
                <c:pt idx="1">
                  <c:v>1</c:v>
                </c:pt>
                <c:pt idx="2">
                  <c:v>0.84444444444444444</c:v>
                </c:pt>
                <c:pt idx="3">
                  <c:v>0</c:v>
                </c:pt>
                <c:pt idx="4">
                  <c:v>0.66666666666666663</c:v>
                </c:pt>
                <c:pt idx="5">
                  <c:v>0</c:v>
                </c:pt>
                <c:pt idx="6">
                  <c:v>0.66666666666666663</c:v>
                </c:pt>
                <c:pt idx="7">
                  <c:v>0.44444444444444442</c:v>
                </c:pt>
                <c:pt idx="8">
                  <c:v>0.88888888888888884</c:v>
                </c:pt>
                <c:pt idx="9">
                  <c:v>1.3333333333333333</c:v>
                </c:pt>
                <c:pt idx="10">
                  <c:v>1.4444444444444444</c:v>
                </c:pt>
                <c:pt idx="11">
                  <c:v>1.4444444444444444</c:v>
                </c:pt>
                <c:pt idx="12">
                  <c:v>1.4444444444444444</c:v>
                </c:pt>
                <c:pt idx="13">
                  <c:v>1.1111111111111112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820-463C-95AD-82001F7968E7}"/>
            </c:ext>
          </c:extLst>
        </c:ser>
        <c:ser>
          <c:idx val="4"/>
          <c:order val="4"/>
          <c:tx>
            <c:strRef>
              <c:f>Datos!$B$85</c:f>
              <c:strCache>
                <c:ptCount val="1"/>
                <c:pt idx="0">
                  <c:v>SUPERIOR DE INSPECTORES DE HACIENDA DEL ESTADO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numRef>
              <c:f>Datos!$C$80:$P$80</c:f>
              <c:numCache>
                <c:formatCode>General</c:formatCode>
                <c:ptCount val="14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</c:numCache>
            </c:numRef>
          </c:cat>
          <c:val>
            <c:numRef>
              <c:f>Datos!$C$85:$P$85</c:f>
              <c:numCache>
                <c:formatCode>0.00</c:formatCode>
                <c:ptCount val="14"/>
                <c:pt idx="0">
                  <c:v>1</c:v>
                </c:pt>
                <c:pt idx="1">
                  <c:v>1.1627906976744187</c:v>
                </c:pt>
                <c:pt idx="2">
                  <c:v>0.69767441860465118</c:v>
                </c:pt>
                <c:pt idx="3">
                  <c:v>0.34883720930232559</c:v>
                </c:pt>
                <c:pt idx="4">
                  <c:v>0.34883720930232559</c:v>
                </c:pt>
                <c:pt idx="5">
                  <c:v>0.34883720930232559</c:v>
                </c:pt>
                <c:pt idx="6">
                  <c:v>0.34883720930232559</c:v>
                </c:pt>
                <c:pt idx="7">
                  <c:v>0.34883720930232559</c:v>
                </c:pt>
                <c:pt idx="8">
                  <c:v>0.46511627906976744</c:v>
                </c:pt>
                <c:pt idx="9">
                  <c:v>1.1627906976744187</c:v>
                </c:pt>
                <c:pt idx="10">
                  <c:v>0</c:v>
                </c:pt>
                <c:pt idx="11">
                  <c:v>0.90697674418604646</c:v>
                </c:pt>
                <c:pt idx="12">
                  <c:v>3.3953488372093021</c:v>
                </c:pt>
                <c:pt idx="13">
                  <c:v>2.3720930232558142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2820-463C-95AD-82001F7968E7}"/>
            </c:ext>
          </c:extLst>
        </c:ser>
        <c:ser>
          <c:idx val="5"/>
          <c:order val="5"/>
          <c:tx>
            <c:strRef>
              <c:f>Datos!$B$86</c:f>
              <c:strCache>
                <c:ptCount val="1"/>
                <c:pt idx="0">
                  <c:v>SUPERIOR DE TÉCNICOS COMERCIALES Y ECONOMISTAS DEL ESTADO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numRef>
              <c:f>Datos!$C$80:$P$80</c:f>
              <c:numCache>
                <c:formatCode>General</c:formatCode>
                <c:ptCount val="14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</c:numCache>
            </c:numRef>
          </c:cat>
          <c:val>
            <c:numRef>
              <c:f>Datos!$C$86:$P$86</c:f>
              <c:numCache>
                <c:formatCode>0.00</c:formatCode>
                <c:ptCount val="14"/>
                <c:pt idx="0">
                  <c:v>1</c:v>
                </c:pt>
                <c:pt idx="1">
                  <c:v>1</c:v>
                </c:pt>
                <c:pt idx="2">
                  <c:v>0.56000000000000005</c:v>
                </c:pt>
                <c:pt idx="3">
                  <c:v>0</c:v>
                </c:pt>
                <c:pt idx="4">
                  <c:v>0.52</c:v>
                </c:pt>
                <c:pt idx="5">
                  <c:v>0</c:v>
                </c:pt>
                <c:pt idx="6">
                  <c:v>0.48</c:v>
                </c:pt>
                <c:pt idx="7">
                  <c:v>0.48</c:v>
                </c:pt>
                <c:pt idx="8">
                  <c:v>0.84</c:v>
                </c:pt>
                <c:pt idx="9">
                  <c:v>1.24</c:v>
                </c:pt>
                <c:pt idx="10">
                  <c:v>0.8</c:v>
                </c:pt>
                <c:pt idx="11">
                  <c:v>0.8</c:v>
                </c:pt>
                <c:pt idx="12">
                  <c:v>0.76</c:v>
                </c:pt>
                <c:pt idx="13">
                  <c:v>0.72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2820-463C-95AD-82001F7968E7}"/>
            </c:ext>
          </c:extLst>
        </c:ser>
        <c:ser>
          <c:idx val="6"/>
          <c:order val="6"/>
          <c:tx>
            <c:strRef>
              <c:f>Datos!$B$87</c:f>
              <c:strCache>
                <c:ptCount val="1"/>
                <c:pt idx="0">
                  <c:v>SUPERIOR SISTEMAS Y TECNOLOG.INFORMACION ADMON.DEL ESTADO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cat>
            <c:numRef>
              <c:f>Datos!$C$80:$P$80</c:f>
              <c:numCache>
                <c:formatCode>General</c:formatCode>
                <c:ptCount val="14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</c:numCache>
            </c:numRef>
          </c:cat>
          <c:val>
            <c:numRef>
              <c:f>Datos!$C$87:$P$87</c:f>
              <c:numCache>
                <c:formatCode>0.00</c:formatCode>
                <c:ptCount val="14"/>
                <c:pt idx="0">
                  <c:v>1</c:v>
                </c:pt>
                <c:pt idx="1">
                  <c:v>1.8</c:v>
                </c:pt>
                <c:pt idx="2">
                  <c:v>1.3</c:v>
                </c:pt>
                <c:pt idx="3">
                  <c:v>0.3</c:v>
                </c:pt>
                <c:pt idx="4">
                  <c:v>0.6</c:v>
                </c:pt>
                <c:pt idx="5">
                  <c:v>0</c:v>
                </c:pt>
                <c:pt idx="6">
                  <c:v>0.6</c:v>
                </c:pt>
                <c:pt idx="7">
                  <c:v>0.5</c:v>
                </c:pt>
                <c:pt idx="8">
                  <c:v>1.3</c:v>
                </c:pt>
                <c:pt idx="9">
                  <c:v>1.6</c:v>
                </c:pt>
                <c:pt idx="10">
                  <c:v>1.6</c:v>
                </c:pt>
                <c:pt idx="11">
                  <c:v>1.6</c:v>
                </c:pt>
                <c:pt idx="12">
                  <c:v>2</c:v>
                </c:pt>
                <c:pt idx="13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2820-463C-95AD-82001F7968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7066184"/>
        <c:axId val="367068536"/>
      </c:lineChart>
      <c:catAx>
        <c:axId val="3670661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67068536"/>
        <c:crosses val="autoZero"/>
        <c:auto val="1"/>
        <c:lblAlgn val="ctr"/>
        <c:lblOffset val="100"/>
        <c:noMultiLvlLbl val="0"/>
      </c:catAx>
      <c:valAx>
        <c:axId val="3670685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670661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Plazas convocadas sobre total efectivos en enero de 2020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Datos!$B$128</c:f>
              <c:strCache>
                <c:ptCount val="1"/>
                <c:pt idx="0">
                  <c:v>ABOGADOS DEL ESTADO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Datos!$C$127:$P$127</c15:sqref>
                  </c15:fullRef>
                </c:ext>
              </c:extLst>
              <c:f>Datos!$I$127:$P$127</c:f>
              <c:numCache>
                <c:formatCode>General</c:formatCode>
                <c:ptCount val="8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Datos!$C$128:$P$128</c15:sqref>
                  </c15:fullRef>
                </c:ext>
              </c:extLst>
              <c:f>Datos!$I$128:$P$128</c:f>
              <c:numCache>
                <c:formatCode>0.0%</c:formatCode>
                <c:ptCount val="8"/>
                <c:pt idx="0">
                  <c:v>1.7160686427457099E-2</c:v>
                </c:pt>
                <c:pt idx="1">
                  <c:v>2.3400936037441498E-2</c:v>
                </c:pt>
                <c:pt idx="2">
                  <c:v>3.9001560062402497E-2</c:v>
                </c:pt>
                <c:pt idx="3">
                  <c:v>3.1201248049921998E-2</c:v>
                </c:pt>
                <c:pt idx="4">
                  <c:v>3.1201248049921998E-2</c:v>
                </c:pt>
                <c:pt idx="5">
                  <c:v>3.9001560062402497E-2</c:v>
                </c:pt>
                <c:pt idx="6">
                  <c:v>3.9001560062402497E-2</c:v>
                </c:pt>
                <c:pt idx="7">
                  <c:v>3.9001560062402497E-2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D26-4696-8DBF-FD1EAA95C0AD}"/>
            </c:ext>
          </c:extLst>
        </c:ser>
        <c:ser>
          <c:idx val="1"/>
          <c:order val="1"/>
          <c:tx>
            <c:strRef>
              <c:f>Datos!$B$129</c:f>
              <c:strCache>
                <c:ptCount val="1"/>
                <c:pt idx="0">
                  <c:v>INGENIEROS DE MINAS DEL ESTADO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Datos!$C$127:$P$127</c15:sqref>
                  </c15:fullRef>
                </c:ext>
              </c:extLst>
              <c:f>Datos!$I$127:$P$127</c:f>
              <c:numCache>
                <c:formatCode>General</c:formatCode>
                <c:ptCount val="8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Datos!$C$129:$P$129</c15:sqref>
                  </c15:fullRef>
                </c:ext>
              </c:extLst>
              <c:f>Datos!$I$129:$P$129</c:f>
              <c:numCache>
                <c:formatCode>0.0%</c:formatCode>
                <c:ptCount val="8"/>
                <c:pt idx="0">
                  <c:v>0</c:v>
                </c:pt>
                <c:pt idx="1">
                  <c:v>2.4390243902439025E-2</c:v>
                </c:pt>
                <c:pt idx="2">
                  <c:v>0.12195121951219512</c:v>
                </c:pt>
                <c:pt idx="3">
                  <c:v>0.10975609756097561</c:v>
                </c:pt>
                <c:pt idx="4">
                  <c:v>0.10975609756097561</c:v>
                </c:pt>
                <c:pt idx="5">
                  <c:v>0.13414634146341464</c:v>
                </c:pt>
                <c:pt idx="6">
                  <c:v>0.12195121951219512</c:v>
                </c:pt>
                <c:pt idx="7">
                  <c:v>9.7560975609756101E-2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D26-4696-8DBF-FD1EAA95C0AD}"/>
            </c:ext>
          </c:extLst>
        </c:ser>
        <c:ser>
          <c:idx val="2"/>
          <c:order val="2"/>
          <c:tx>
            <c:strRef>
              <c:f>Datos!$B$130</c:f>
              <c:strCache>
                <c:ptCount val="1"/>
                <c:pt idx="0">
                  <c:v>INGENIEROS INDUSTRIALES DEL ESTADO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Datos!$C$127:$P$127</c15:sqref>
                  </c15:fullRef>
                </c:ext>
              </c:extLst>
              <c:f>Datos!$I$127:$P$127</c:f>
              <c:numCache>
                <c:formatCode>General</c:formatCode>
                <c:ptCount val="8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Datos!$C$130:$P$130</c15:sqref>
                  </c15:fullRef>
                </c:ext>
              </c:extLst>
              <c:f>Datos!$I$130:$P$130</c:f>
              <c:numCache>
                <c:formatCode>0.0%</c:formatCode>
                <c:ptCount val="8"/>
                <c:pt idx="0">
                  <c:v>0</c:v>
                </c:pt>
                <c:pt idx="1">
                  <c:v>3.6036036036036036E-2</c:v>
                </c:pt>
                <c:pt idx="2">
                  <c:v>0.13513513513513514</c:v>
                </c:pt>
                <c:pt idx="3">
                  <c:v>0.1981981981981982</c:v>
                </c:pt>
                <c:pt idx="4">
                  <c:v>0.17567567567567569</c:v>
                </c:pt>
                <c:pt idx="5">
                  <c:v>0.15765765765765766</c:v>
                </c:pt>
                <c:pt idx="6">
                  <c:v>0.18018018018018017</c:v>
                </c:pt>
                <c:pt idx="7">
                  <c:v>0.22522522522522523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D26-4696-8DBF-FD1EAA95C0AD}"/>
            </c:ext>
          </c:extLst>
        </c:ser>
        <c:ser>
          <c:idx val="3"/>
          <c:order val="3"/>
          <c:tx>
            <c:strRef>
              <c:f>Datos!$B$131</c:f>
              <c:strCache>
                <c:ptCount val="1"/>
                <c:pt idx="0">
                  <c:v>SUPERIOR DE ADMINISTRADORES CIVILES DEL ESTADO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Datos!$C$127:$P$127</c15:sqref>
                  </c15:fullRef>
                </c:ext>
              </c:extLst>
              <c:f>Datos!$I$127:$P$127</c:f>
              <c:numCache>
                <c:formatCode>General</c:formatCode>
                <c:ptCount val="8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Datos!$C$131:$P$131</c15:sqref>
                  </c15:fullRef>
                </c:ext>
              </c:extLst>
              <c:f>Datos!$I$131:$P$131</c:f>
              <c:numCache>
                <c:formatCode>0.0%</c:formatCode>
                <c:ptCount val="8"/>
                <c:pt idx="0">
                  <c:v>2.6155187445510025E-2</c:v>
                </c:pt>
                <c:pt idx="1">
                  <c:v>1.7436791630340016E-2</c:v>
                </c:pt>
                <c:pt idx="2">
                  <c:v>3.4873583260680033E-2</c:v>
                </c:pt>
                <c:pt idx="3">
                  <c:v>5.2310374891020049E-2</c:v>
                </c:pt>
                <c:pt idx="4">
                  <c:v>5.6669572798605058E-2</c:v>
                </c:pt>
                <c:pt idx="5">
                  <c:v>5.6669572798605058E-2</c:v>
                </c:pt>
                <c:pt idx="6">
                  <c:v>5.6669572798605058E-2</c:v>
                </c:pt>
                <c:pt idx="7">
                  <c:v>4.3591979075850044E-2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D26-4696-8DBF-FD1EAA95C0AD}"/>
            </c:ext>
          </c:extLst>
        </c:ser>
        <c:ser>
          <c:idx val="4"/>
          <c:order val="4"/>
          <c:tx>
            <c:strRef>
              <c:f>Datos!$B$132</c:f>
              <c:strCache>
                <c:ptCount val="1"/>
                <c:pt idx="0">
                  <c:v>SUPERIOR DE INSPECTORES DE HACIENDA DEL ESTADO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Datos!$C$127:$P$127</c15:sqref>
                  </c15:fullRef>
                </c:ext>
              </c:extLst>
              <c:f>Datos!$I$127:$P$127</c:f>
              <c:numCache>
                <c:formatCode>General</c:formatCode>
                <c:ptCount val="8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Datos!$C$132:$P$132</c15:sqref>
                  </c15:fullRef>
                </c:ext>
              </c:extLst>
              <c:f>Datos!$I$132:$P$132</c:f>
              <c:numCache>
                <c:formatCode>0.0%</c:formatCode>
                <c:ptCount val="8"/>
                <c:pt idx="0">
                  <c:v>6.255212677231026E-3</c:v>
                </c:pt>
                <c:pt idx="1">
                  <c:v>6.255212677231026E-3</c:v>
                </c:pt>
                <c:pt idx="2">
                  <c:v>8.3402835696413675E-3</c:v>
                </c:pt>
                <c:pt idx="3">
                  <c:v>2.0850708924103418E-2</c:v>
                </c:pt>
                <c:pt idx="4">
                  <c:v>0</c:v>
                </c:pt>
                <c:pt idx="5">
                  <c:v>1.6263552960800669E-2</c:v>
                </c:pt>
                <c:pt idx="6">
                  <c:v>6.0884070058381985E-2</c:v>
                </c:pt>
                <c:pt idx="7">
                  <c:v>4.2535446205170975E-2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1D26-4696-8DBF-FD1EAA95C0AD}"/>
            </c:ext>
          </c:extLst>
        </c:ser>
        <c:ser>
          <c:idx val="5"/>
          <c:order val="5"/>
          <c:tx>
            <c:strRef>
              <c:f>Datos!$B$133</c:f>
              <c:strCache>
                <c:ptCount val="1"/>
                <c:pt idx="0">
                  <c:v>SUPERIOR DE TÉCNICOS COMERCIALES Y ECONOMISTAS DEL ESTADO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Datos!$C$127:$P$127</c15:sqref>
                  </c15:fullRef>
                </c:ext>
              </c:extLst>
              <c:f>Datos!$I$127:$P$127</c:f>
              <c:numCache>
                <c:formatCode>General</c:formatCode>
                <c:ptCount val="8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Datos!$C$133:$P$133</c15:sqref>
                  </c15:fullRef>
                </c:ext>
              </c:extLst>
              <c:f>Datos!$I$133:$P$133</c:f>
              <c:numCache>
                <c:formatCode>0.0%</c:formatCode>
                <c:ptCount val="8"/>
                <c:pt idx="0">
                  <c:v>2.7397260273972601E-2</c:v>
                </c:pt>
                <c:pt idx="1">
                  <c:v>2.7397260273972601E-2</c:v>
                </c:pt>
                <c:pt idx="2">
                  <c:v>4.7945205479452052E-2</c:v>
                </c:pt>
                <c:pt idx="3">
                  <c:v>7.0776255707762553E-2</c:v>
                </c:pt>
                <c:pt idx="4">
                  <c:v>4.5662100456621002E-2</c:v>
                </c:pt>
                <c:pt idx="5">
                  <c:v>4.5662100456621002E-2</c:v>
                </c:pt>
                <c:pt idx="6">
                  <c:v>4.3378995433789952E-2</c:v>
                </c:pt>
                <c:pt idx="7">
                  <c:v>4.1095890410958902E-2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1D26-4696-8DBF-FD1EAA95C0AD}"/>
            </c:ext>
          </c:extLst>
        </c:ser>
        <c:ser>
          <c:idx val="6"/>
          <c:order val="6"/>
          <c:tx>
            <c:strRef>
              <c:f>Datos!$B$134</c:f>
              <c:strCache>
                <c:ptCount val="1"/>
                <c:pt idx="0">
                  <c:v>SUPERIOR SISTEMAS Y TECNOLOG.INFORMACION ADMON.DEL ESTADO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Datos!$C$127:$P$127</c15:sqref>
                  </c15:fullRef>
                </c:ext>
              </c:extLst>
              <c:f>Datos!$I$127:$P$127</c:f>
              <c:numCache>
                <c:formatCode>General</c:formatCode>
                <c:ptCount val="8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Datos!$C$134:$P$134</c15:sqref>
                  </c15:fullRef>
                </c:ext>
              </c:extLst>
              <c:f>Datos!$I$134:$P$134</c:f>
              <c:numCache>
                <c:formatCode>0.0%</c:formatCode>
                <c:ptCount val="8"/>
                <c:pt idx="0">
                  <c:v>2.9354207436399216E-2</c:v>
                </c:pt>
                <c:pt idx="1">
                  <c:v>2.446183953033268E-2</c:v>
                </c:pt>
                <c:pt idx="2">
                  <c:v>6.3600782778864967E-2</c:v>
                </c:pt>
                <c:pt idx="3">
                  <c:v>7.8277886497064575E-2</c:v>
                </c:pt>
                <c:pt idx="4">
                  <c:v>7.8277886497064575E-2</c:v>
                </c:pt>
                <c:pt idx="5">
                  <c:v>7.8277886497064575E-2</c:v>
                </c:pt>
                <c:pt idx="6">
                  <c:v>9.7847358121330719E-2</c:v>
                </c:pt>
                <c:pt idx="7">
                  <c:v>0.14677103718199608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1D26-4696-8DBF-FD1EAA95C0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4507064"/>
        <c:axId val="184505104"/>
      </c:lineChart>
      <c:catAx>
        <c:axId val="1845070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84505104"/>
        <c:crosses val="autoZero"/>
        <c:auto val="1"/>
        <c:lblAlgn val="ctr"/>
        <c:lblOffset val="100"/>
        <c:noMultiLvlLbl val="0"/>
      </c:catAx>
      <c:valAx>
        <c:axId val="1845051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845070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200-000000000000}">
  <sheetPr/>
  <sheetViews>
    <sheetView zoomScale="97" workbookViewId="0" zoomToFit="1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300-000000000000}">
  <sheetPr/>
  <sheetViews>
    <sheetView zoomScale="97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11606753" cy="7580722"/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11606753" cy="7580722"/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36"/>
  <sheetViews>
    <sheetView tabSelected="1" workbookViewId="0">
      <pane xSplit="2" ySplit="2" topLeftCell="G105" activePane="bottomRight" state="frozen"/>
      <selection pane="topRight" activeCell="C1" sqref="C1"/>
      <selection pane="bottomLeft" activeCell="A3" sqref="A3"/>
      <selection pane="bottomRight" activeCell="P73" sqref="P73"/>
    </sheetView>
  </sheetViews>
  <sheetFormatPr baseColWidth="10" defaultRowHeight="14.4" x14ac:dyDescent="0.3"/>
  <cols>
    <col min="1" max="1" width="11.44140625" style="6"/>
    <col min="2" max="2" width="73" bestFit="1" customWidth="1"/>
    <col min="20" max="21" width="26.6640625" bestFit="1" customWidth="1"/>
    <col min="22" max="22" width="32.44140625" bestFit="1" customWidth="1"/>
    <col min="23" max="23" width="44.6640625" bestFit="1" customWidth="1"/>
    <col min="24" max="24" width="56.33203125" bestFit="1" customWidth="1"/>
    <col min="25" max="25" width="64" bestFit="1" customWidth="1"/>
    <col min="26" max="27" width="73" bestFit="1" customWidth="1"/>
  </cols>
  <sheetData>
    <row r="1" spans="1:16" x14ac:dyDescent="0.3">
      <c r="B1" s="4" t="s">
        <v>40</v>
      </c>
    </row>
    <row r="2" spans="1:16" x14ac:dyDescent="0.3">
      <c r="C2">
        <v>2007</v>
      </c>
      <c r="D2">
        <v>2008</v>
      </c>
      <c r="E2">
        <v>2009</v>
      </c>
      <c r="F2">
        <v>2010</v>
      </c>
      <c r="G2">
        <v>2011</v>
      </c>
      <c r="H2">
        <v>2012</v>
      </c>
      <c r="I2">
        <v>2013</v>
      </c>
      <c r="J2">
        <v>2014</v>
      </c>
      <c r="K2">
        <v>2015</v>
      </c>
      <c r="L2">
        <v>2016</v>
      </c>
      <c r="M2">
        <v>2017</v>
      </c>
      <c r="N2">
        <v>2018</v>
      </c>
      <c r="O2">
        <v>2019</v>
      </c>
      <c r="P2">
        <v>2020</v>
      </c>
    </row>
    <row r="3" spans="1:16" x14ac:dyDescent="0.3">
      <c r="A3" s="6">
        <v>903</v>
      </c>
      <c r="B3" s="1" t="s">
        <v>1</v>
      </c>
      <c r="C3" s="2">
        <v>22</v>
      </c>
      <c r="D3" s="2">
        <v>0</v>
      </c>
      <c r="E3" s="2">
        <v>25</v>
      </c>
      <c r="F3" s="2">
        <v>0</v>
      </c>
      <c r="G3" s="2">
        <v>20</v>
      </c>
      <c r="H3" s="2">
        <v>5</v>
      </c>
      <c r="I3" s="2">
        <v>11</v>
      </c>
      <c r="J3" s="2">
        <v>15</v>
      </c>
      <c r="K3" s="2">
        <v>25</v>
      </c>
      <c r="L3" s="2">
        <v>20</v>
      </c>
      <c r="M3" s="2">
        <v>20</v>
      </c>
      <c r="N3" s="2">
        <v>25</v>
      </c>
      <c r="O3">
        <v>25</v>
      </c>
      <c r="P3">
        <v>25</v>
      </c>
    </row>
    <row r="4" spans="1:16" x14ac:dyDescent="0.3">
      <c r="A4" s="6">
        <v>605</v>
      </c>
      <c r="B4" s="1" t="s">
        <v>2</v>
      </c>
      <c r="C4" s="2">
        <v>26</v>
      </c>
      <c r="D4" s="2">
        <v>34</v>
      </c>
      <c r="E4" s="2">
        <v>5</v>
      </c>
      <c r="F4" s="2">
        <v>0</v>
      </c>
      <c r="G4" s="2">
        <v>0</v>
      </c>
      <c r="H4" s="2">
        <v>0</v>
      </c>
      <c r="I4" s="2">
        <v>5</v>
      </c>
      <c r="J4" s="2">
        <v>5</v>
      </c>
      <c r="K4" s="2">
        <v>39</v>
      </c>
      <c r="L4" s="2">
        <v>32</v>
      </c>
      <c r="M4" s="2">
        <v>22</v>
      </c>
      <c r="N4" s="2">
        <v>40</v>
      </c>
      <c r="O4">
        <v>44</v>
      </c>
      <c r="P4">
        <v>34</v>
      </c>
    </row>
    <row r="5" spans="1:16" x14ac:dyDescent="0.3">
      <c r="A5" s="6">
        <v>1105</v>
      </c>
      <c r="B5" s="1" t="s">
        <v>0</v>
      </c>
      <c r="C5" s="2">
        <v>2</v>
      </c>
      <c r="D5" s="2">
        <v>2</v>
      </c>
      <c r="E5" s="2">
        <v>0</v>
      </c>
      <c r="F5" s="2">
        <v>0</v>
      </c>
      <c r="G5" s="2">
        <v>0</v>
      </c>
      <c r="H5" s="2">
        <v>0</v>
      </c>
      <c r="I5" s="2">
        <v>0</v>
      </c>
      <c r="J5" s="2">
        <v>0</v>
      </c>
      <c r="K5" s="2">
        <v>3</v>
      </c>
      <c r="L5" s="2">
        <v>3</v>
      </c>
      <c r="M5" s="2">
        <v>5</v>
      </c>
      <c r="N5" s="2">
        <v>6</v>
      </c>
      <c r="O5">
        <v>6</v>
      </c>
      <c r="P5">
        <v>6</v>
      </c>
    </row>
    <row r="6" spans="1:16" x14ac:dyDescent="0.3">
      <c r="A6" s="6">
        <v>1</v>
      </c>
      <c r="B6" s="1" t="s">
        <v>3</v>
      </c>
      <c r="C6" s="2">
        <v>50</v>
      </c>
      <c r="D6" s="2">
        <v>50</v>
      </c>
      <c r="E6" s="2">
        <v>45</v>
      </c>
      <c r="F6" s="2">
        <v>17</v>
      </c>
      <c r="G6" s="2">
        <v>0</v>
      </c>
      <c r="H6" s="2">
        <v>0</v>
      </c>
      <c r="I6" s="2">
        <v>15</v>
      </c>
      <c r="J6" s="2">
        <v>12</v>
      </c>
      <c r="K6" s="2">
        <v>17</v>
      </c>
      <c r="L6" s="2">
        <v>20</v>
      </c>
      <c r="M6" s="2">
        <v>26</v>
      </c>
      <c r="N6" s="2">
        <v>34</v>
      </c>
      <c r="O6">
        <v>37</v>
      </c>
      <c r="P6">
        <v>34</v>
      </c>
    </row>
    <row r="7" spans="1:16" x14ac:dyDescent="0.3">
      <c r="A7" s="6">
        <v>6</v>
      </c>
      <c r="B7" s="1" t="s">
        <v>4</v>
      </c>
      <c r="C7" s="2">
        <v>15</v>
      </c>
      <c r="D7" s="2">
        <v>20</v>
      </c>
      <c r="E7" s="2">
        <v>5</v>
      </c>
      <c r="F7" s="2">
        <v>0</v>
      </c>
      <c r="G7" s="2">
        <v>5</v>
      </c>
      <c r="H7" s="2">
        <v>0</v>
      </c>
      <c r="I7" s="2">
        <v>0</v>
      </c>
      <c r="J7" s="2">
        <v>2</v>
      </c>
      <c r="K7" s="2">
        <v>10</v>
      </c>
      <c r="L7" s="2">
        <v>11</v>
      </c>
      <c r="M7" s="2">
        <v>19</v>
      </c>
      <c r="N7" s="2">
        <v>15</v>
      </c>
      <c r="O7">
        <v>10</v>
      </c>
      <c r="P7">
        <v>10</v>
      </c>
    </row>
    <row r="8" spans="1:16" x14ac:dyDescent="0.3">
      <c r="A8" s="6">
        <v>304</v>
      </c>
      <c r="B8" s="1" t="s">
        <v>5</v>
      </c>
      <c r="C8" s="2">
        <v>1</v>
      </c>
      <c r="D8" s="2">
        <v>0</v>
      </c>
      <c r="E8" s="2">
        <v>0</v>
      </c>
      <c r="F8" s="2">
        <v>0</v>
      </c>
      <c r="G8" s="2">
        <v>0</v>
      </c>
      <c r="H8" s="2">
        <v>0</v>
      </c>
      <c r="I8" s="2">
        <v>0</v>
      </c>
      <c r="J8" s="2">
        <v>0</v>
      </c>
      <c r="K8" s="2">
        <v>5</v>
      </c>
      <c r="L8" s="2">
        <v>20</v>
      </c>
      <c r="M8" s="2">
        <v>22</v>
      </c>
      <c r="N8" s="2">
        <v>23</v>
      </c>
      <c r="O8">
        <v>23</v>
      </c>
      <c r="P8" s="2">
        <v>0</v>
      </c>
    </row>
    <row r="9" spans="1:16" x14ac:dyDescent="0.3">
      <c r="A9" s="6">
        <v>304</v>
      </c>
      <c r="B9" s="1" t="s">
        <v>6</v>
      </c>
      <c r="C9" s="2">
        <v>1</v>
      </c>
      <c r="D9" s="2">
        <v>0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v>11</v>
      </c>
      <c r="L9" s="2">
        <v>10</v>
      </c>
      <c r="M9" s="2">
        <v>20</v>
      </c>
      <c r="N9" s="2">
        <v>11</v>
      </c>
      <c r="O9">
        <v>11</v>
      </c>
      <c r="P9" s="2">
        <v>0</v>
      </c>
    </row>
    <row r="10" spans="1:16" x14ac:dyDescent="0.3">
      <c r="A10" s="6">
        <v>305</v>
      </c>
      <c r="B10" s="1" t="s">
        <v>7</v>
      </c>
      <c r="C10" s="2">
        <v>17</v>
      </c>
      <c r="D10" s="2">
        <v>13</v>
      </c>
      <c r="E10" s="2">
        <v>4</v>
      </c>
      <c r="F10" s="2">
        <v>0</v>
      </c>
      <c r="G10" s="2">
        <v>0</v>
      </c>
      <c r="H10" s="2">
        <v>0</v>
      </c>
      <c r="I10" s="2">
        <v>0</v>
      </c>
      <c r="J10" s="2">
        <v>0</v>
      </c>
      <c r="K10" s="2">
        <v>32</v>
      </c>
      <c r="L10" s="2">
        <v>31</v>
      </c>
      <c r="M10" s="2">
        <v>37</v>
      </c>
      <c r="N10" s="2">
        <v>41</v>
      </c>
      <c r="O10">
        <v>41</v>
      </c>
      <c r="P10" s="2">
        <v>0</v>
      </c>
    </row>
    <row r="11" spans="1:16" x14ac:dyDescent="0.3">
      <c r="A11" s="6">
        <v>900</v>
      </c>
      <c r="B11" s="1" t="s">
        <v>8</v>
      </c>
      <c r="C11" s="2">
        <v>16</v>
      </c>
      <c r="D11" s="2">
        <v>16</v>
      </c>
      <c r="E11" s="2">
        <v>0</v>
      </c>
      <c r="F11" s="2">
        <v>10</v>
      </c>
      <c r="G11" s="2">
        <v>0</v>
      </c>
      <c r="H11" s="2">
        <v>0</v>
      </c>
      <c r="I11" s="2">
        <v>0</v>
      </c>
      <c r="J11" s="2">
        <v>10</v>
      </c>
      <c r="K11" s="2">
        <v>20</v>
      </c>
      <c r="L11" s="2">
        <v>17</v>
      </c>
      <c r="M11" s="2">
        <v>17</v>
      </c>
      <c r="N11" s="2">
        <v>35</v>
      </c>
      <c r="O11">
        <v>40</v>
      </c>
      <c r="P11">
        <v>40</v>
      </c>
    </row>
    <row r="12" spans="1:16" x14ac:dyDescent="0.3">
      <c r="A12" s="6">
        <v>1209</v>
      </c>
      <c r="B12" s="1" t="s">
        <v>9</v>
      </c>
      <c r="C12" s="2">
        <v>50</v>
      </c>
      <c r="D12" s="2">
        <v>41</v>
      </c>
      <c r="E12" s="2">
        <v>4</v>
      </c>
      <c r="F12" s="2">
        <v>0</v>
      </c>
      <c r="G12" s="2">
        <v>10</v>
      </c>
      <c r="H12" s="2">
        <v>0</v>
      </c>
      <c r="I12" s="2">
        <v>0</v>
      </c>
      <c r="J12" s="2">
        <v>5</v>
      </c>
      <c r="K12" s="2">
        <v>25</v>
      </c>
      <c r="L12" s="2">
        <v>32</v>
      </c>
      <c r="M12" s="2">
        <v>42</v>
      </c>
      <c r="N12" s="2">
        <v>47</v>
      </c>
      <c r="O12">
        <v>57</v>
      </c>
      <c r="P12">
        <v>57</v>
      </c>
    </row>
    <row r="13" spans="1:16" x14ac:dyDescent="0.3">
      <c r="A13" s="6">
        <v>1406</v>
      </c>
      <c r="B13" s="1" t="s">
        <v>10</v>
      </c>
      <c r="C13" s="2">
        <v>25</v>
      </c>
      <c r="D13" s="2">
        <v>15</v>
      </c>
      <c r="E13" s="2">
        <v>14</v>
      </c>
      <c r="F13" s="2">
        <v>7</v>
      </c>
      <c r="G13" s="2">
        <v>7</v>
      </c>
      <c r="H13" s="2">
        <v>0</v>
      </c>
      <c r="I13" s="2">
        <v>10</v>
      </c>
      <c r="J13" s="2">
        <v>15</v>
      </c>
      <c r="K13" s="2">
        <v>40</v>
      </c>
      <c r="L13" s="2">
        <v>60</v>
      </c>
      <c r="M13" s="2">
        <v>83</v>
      </c>
      <c r="N13" s="2">
        <v>88</v>
      </c>
      <c r="O13">
        <v>80</v>
      </c>
      <c r="P13">
        <v>45</v>
      </c>
    </row>
    <row r="14" spans="1:16" x14ac:dyDescent="0.3">
      <c r="A14" s="6">
        <v>100</v>
      </c>
      <c r="B14" s="1" t="s">
        <v>11</v>
      </c>
      <c r="C14" s="2">
        <v>23</v>
      </c>
      <c r="D14" s="2">
        <v>20</v>
      </c>
      <c r="E14" s="2">
        <v>3</v>
      </c>
      <c r="F14" s="2">
        <v>0</v>
      </c>
      <c r="G14" s="2">
        <v>10</v>
      </c>
      <c r="H14" s="2">
        <v>0</v>
      </c>
      <c r="I14" s="2">
        <v>0</v>
      </c>
      <c r="J14" s="2">
        <v>17</v>
      </c>
      <c r="K14" s="2">
        <v>38</v>
      </c>
      <c r="L14" s="2">
        <v>43</v>
      </c>
      <c r="M14" s="2">
        <v>43</v>
      </c>
      <c r="N14" s="2">
        <v>39</v>
      </c>
      <c r="O14">
        <v>53</v>
      </c>
      <c r="P14">
        <v>43</v>
      </c>
    </row>
    <row r="15" spans="1:16" x14ac:dyDescent="0.3">
      <c r="A15" s="6">
        <v>1000</v>
      </c>
      <c r="B15" s="1" t="s">
        <v>12</v>
      </c>
      <c r="C15" s="2">
        <v>30</v>
      </c>
      <c r="D15" s="2">
        <v>21</v>
      </c>
      <c r="E15" s="2">
        <v>8</v>
      </c>
      <c r="F15" s="2">
        <v>0</v>
      </c>
      <c r="G15" s="2">
        <v>7</v>
      </c>
      <c r="H15" s="2">
        <v>0</v>
      </c>
      <c r="I15" s="2">
        <v>0</v>
      </c>
      <c r="J15" s="2">
        <v>6</v>
      </c>
      <c r="K15" s="2">
        <v>29</v>
      </c>
      <c r="L15" s="2">
        <v>38</v>
      </c>
      <c r="M15" s="2">
        <v>38</v>
      </c>
      <c r="N15" s="2">
        <v>41</v>
      </c>
      <c r="O15">
        <v>58</v>
      </c>
      <c r="P15">
        <v>48</v>
      </c>
    </row>
    <row r="16" spans="1:16" x14ac:dyDescent="0.3">
      <c r="A16" s="6">
        <v>701</v>
      </c>
      <c r="B16" s="1" t="s">
        <v>13</v>
      </c>
      <c r="C16" s="2">
        <v>7</v>
      </c>
      <c r="D16" s="2">
        <v>7</v>
      </c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">
        <v>2</v>
      </c>
      <c r="K16" s="2">
        <v>10</v>
      </c>
      <c r="L16" s="2">
        <v>9</v>
      </c>
      <c r="M16" s="2">
        <v>9</v>
      </c>
      <c r="N16" s="2">
        <v>11</v>
      </c>
      <c r="O16">
        <v>10</v>
      </c>
      <c r="P16">
        <v>8</v>
      </c>
    </row>
    <row r="17" spans="1:16" x14ac:dyDescent="0.3">
      <c r="A17" s="6">
        <v>607</v>
      </c>
      <c r="B17" s="1" t="s">
        <v>14</v>
      </c>
      <c r="C17" s="2">
        <v>8</v>
      </c>
      <c r="D17" s="2">
        <v>8</v>
      </c>
      <c r="E17" s="2">
        <v>0</v>
      </c>
      <c r="F17" s="2">
        <v>0</v>
      </c>
      <c r="G17" s="2">
        <v>0</v>
      </c>
      <c r="H17" s="2">
        <v>0</v>
      </c>
      <c r="I17" s="2">
        <v>4</v>
      </c>
      <c r="J17" s="2">
        <v>2</v>
      </c>
      <c r="K17" s="2">
        <v>10</v>
      </c>
      <c r="L17" s="2">
        <v>7</v>
      </c>
      <c r="M17" s="2">
        <v>6</v>
      </c>
      <c r="N17" s="2">
        <v>6</v>
      </c>
      <c r="O17">
        <v>5</v>
      </c>
      <c r="P17">
        <v>3</v>
      </c>
    </row>
    <row r="18" spans="1:16" x14ac:dyDescent="0.3">
      <c r="A18" s="6">
        <v>101</v>
      </c>
      <c r="B18" s="1" t="s">
        <v>15</v>
      </c>
      <c r="C18" s="2">
        <v>3</v>
      </c>
      <c r="D18" s="2">
        <v>2</v>
      </c>
      <c r="E18" s="2">
        <v>0</v>
      </c>
      <c r="F18" s="2">
        <v>0</v>
      </c>
      <c r="G18" s="2">
        <v>0</v>
      </c>
      <c r="H18" s="2">
        <v>0</v>
      </c>
      <c r="I18" s="2">
        <v>2</v>
      </c>
      <c r="J18" s="2">
        <v>2</v>
      </c>
      <c r="K18" s="2">
        <v>2</v>
      </c>
      <c r="L18" s="2">
        <v>4</v>
      </c>
      <c r="M18" s="2">
        <v>11</v>
      </c>
      <c r="N18" s="2">
        <v>10</v>
      </c>
      <c r="O18">
        <v>13</v>
      </c>
      <c r="P18">
        <v>11</v>
      </c>
    </row>
    <row r="19" spans="1:16" x14ac:dyDescent="0.3">
      <c r="A19" s="6">
        <v>1103</v>
      </c>
      <c r="B19" s="1" t="s">
        <v>16</v>
      </c>
      <c r="C19" s="2">
        <v>7</v>
      </c>
      <c r="D19" s="2">
        <v>4</v>
      </c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v>2</v>
      </c>
      <c r="K19" s="2">
        <v>5</v>
      </c>
      <c r="L19" s="2">
        <v>10</v>
      </c>
      <c r="M19" s="2">
        <v>10</v>
      </c>
      <c r="N19" s="2">
        <v>11</v>
      </c>
      <c r="O19">
        <v>13</v>
      </c>
      <c r="P19">
        <v>11</v>
      </c>
    </row>
    <row r="20" spans="1:16" x14ac:dyDescent="0.3">
      <c r="A20" s="6">
        <v>700</v>
      </c>
      <c r="B20" s="1" t="s">
        <v>17</v>
      </c>
      <c r="C20" s="2">
        <v>13</v>
      </c>
      <c r="D20" s="2">
        <v>13</v>
      </c>
      <c r="E20" s="2">
        <v>4</v>
      </c>
      <c r="F20" s="2">
        <v>0</v>
      </c>
      <c r="G20" s="2">
        <v>7</v>
      </c>
      <c r="H20" s="2">
        <v>0</v>
      </c>
      <c r="I20" s="2">
        <v>0</v>
      </c>
      <c r="J20" s="2">
        <v>8</v>
      </c>
      <c r="K20" s="2">
        <v>30</v>
      </c>
      <c r="L20" s="2">
        <v>44</v>
      </c>
      <c r="M20" s="2">
        <v>39</v>
      </c>
      <c r="N20" s="2">
        <v>35</v>
      </c>
      <c r="O20">
        <v>40</v>
      </c>
      <c r="P20">
        <v>50</v>
      </c>
    </row>
    <row r="21" spans="1:16" x14ac:dyDescent="0.3">
      <c r="A21" s="6">
        <v>1402</v>
      </c>
      <c r="B21" s="1" t="s">
        <v>18</v>
      </c>
      <c r="C21" s="2">
        <v>16</v>
      </c>
      <c r="D21" s="2">
        <v>15</v>
      </c>
      <c r="E21" s="2">
        <v>5</v>
      </c>
      <c r="F21" s="2">
        <v>0</v>
      </c>
      <c r="G21" s="2">
        <v>0</v>
      </c>
      <c r="H21" s="2">
        <v>0</v>
      </c>
      <c r="I21" s="2">
        <v>0</v>
      </c>
      <c r="J21" s="2">
        <v>3</v>
      </c>
      <c r="K21" s="2">
        <v>11</v>
      </c>
      <c r="L21" s="2">
        <v>19</v>
      </c>
      <c r="M21" s="2">
        <v>24</v>
      </c>
      <c r="N21" s="2">
        <v>13</v>
      </c>
      <c r="O21">
        <v>13</v>
      </c>
      <c r="P21">
        <v>7</v>
      </c>
    </row>
    <row r="22" spans="1:16" x14ac:dyDescent="0.3">
      <c r="A22" s="6">
        <v>603</v>
      </c>
      <c r="B22" s="1" t="s">
        <v>19</v>
      </c>
      <c r="C22" s="2">
        <v>9</v>
      </c>
      <c r="D22" s="2">
        <v>6</v>
      </c>
      <c r="E22" s="2">
        <v>0</v>
      </c>
      <c r="F22" s="2">
        <v>0</v>
      </c>
      <c r="G22" s="2">
        <v>7</v>
      </c>
      <c r="H22" s="2">
        <v>0</v>
      </c>
      <c r="I22" s="2">
        <v>3</v>
      </c>
      <c r="J22" s="2">
        <v>4</v>
      </c>
      <c r="K22" s="2">
        <v>9</v>
      </c>
      <c r="L22" s="2">
        <v>10</v>
      </c>
      <c r="M22" s="2">
        <v>7</v>
      </c>
      <c r="N22" s="2">
        <v>6</v>
      </c>
      <c r="O22">
        <v>9</v>
      </c>
      <c r="P22">
        <v>12</v>
      </c>
    </row>
    <row r="23" spans="1:16" x14ac:dyDescent="0.3">
      <c r="A23" s="6">
        <v>1205</v>
      </c>
      <c r="B23" s="1" t="s">
        <v>20</v>
      </c>
      <c r="C23" s="2">
        <v>39</v>
      </c>
      <c r="D23" s="2">
        <v>32</v>
      </c>
      <c r="E23" s="2">
        <v>0</v>
      </c>
      <c r="F23" s="2">
        <v>0</v>
      </c>
      <c r="G23" s="2">
        <v>5</v>
      </c>
      <c r="H23" s="2">
        <v>0</v>
      </c>
      <c r="I23" s="2">
        <v>0</v>
      </c>
      <c r="J23" s="2">
        <v>0</v>
      </c>
      <c r="K23" s="2">
        <v>11</v>
      </c>
      <c r="L23" s="2">
        <v>23</v>
      </c>
      <c r="M23" s="2">
        <v>25</v>
      </c>
      <c r="N23" s="2">
        <v>31</v>
      </c>
      <c r="O23">
        <v>31</v>
      </c>
      <c r="P23">
        <v>31</v>
      </c>
    </row>
    <row r="24" spans="1:16" x14ac:dyDescent="0.3">
      <c r="A24" s="6">
        <v>102</v>
      </c>
      <c r="B24" s="1" t="s">
        <v>21</v>
      </c>
      <c r="C24" s="2">
        <v>64</v>
      </c>
      <c r="D24" s="2">
        <v>63</v>
      </c>
      <c r="E24" s="2">
        <v>10</v>
      </c>
      <c r="F24" s="2">
        <v>0</v>
      </c>
      <c r="G24" s="2">
        <v>0</v>
      </c>
      <c r="H24" s="2">
        <v>0</v>
      </c>
      <c r="I24" s="2">
        <v>0</v>
      </c>
      <c r="J24" s="2">
        <v>2</v>
      </c>
      <c r="K24" s="2">
        <v>7</v>
      </c>
      <c r="L24" s="2">
        <v>29</v>
      </c>
      <c r="M24" s="2">
        <v>41</v>
      </c>
      <c r="N24" s="2">
        <v>45</v>
      </c>
      <c r="O24">
        <v>54</v>
      </c>
      <c r="P24">
        <v>59</v>
      </c>
    </row>
    <row r="25" spans="1:16" x14ac:dyDescent="0.3">
      <c r="A25" s="6">
        <v>604</v>
      </c>
      <c r="B25" t="s">
        <v>36</v>
      </c>
      <c r="C25" s="2">
        <v>0</v>
      </c>
      <c r="D25" s="2">
        <v>5</v>
      </c>
      <c r="E25" s="2">
        <v>0</v>
      </c>
      <c r="F25" s="2">
        <v>0</v>
      </c>
      <c r="G25" s="2">
        <v>0</v>
      </c>
      <c r="H25" s="2">
        <v>0</v>
      </c>
      <c r="I25" s="2">
        <v>0</v>
      </c>
      <c r="J25" s="2">
        <v>0</v>
      </c>
      <c r="K25" s="2">
        <v>0</v>
      </c>
      <c r="L25" s="2">
        <v>5</v>
      </c>
      <c r="M25" s="2">
        <v>0</v>
      </c>
      <c r="N25" s="2">
        <v>0</v>
      </c>
      <c r="O25">
        <v>3</v>
      </c>
      <c r="P25" s="2">
        <v>0</v>
      </c>
    </row>
    <row r="26" spans="1:16" x14ac:dyDescent="0.3">
      <c r="A26" s="6">
        <v>1111</v>
      </c>
      <c r="B26" s="1" t="s">
        <v>22</v>
      </c>
      <c r="C26" s="2">
        <v>45</v>
      </c>
      <c r="D26" s="2">
        <v>45</v>
      </c>
      <c r="E26" s="2">
        <v>38</v>
      </c>
      <c r="F26" s="2">
        <v>0</v>
      </c>
      <c r="G26" s="2">
        <v>30</v>
      </c>
      <c r="H26" s="2">
        <v>0</v>
      </c>
      <c r="I26" s="2">
        <v>30</v>
      </c>
      <c r="J26" s="2">
        <v>20</v>
      </c>
      <c r="K26" s="2">
        <v>40</v>
      </c>
      <c r="L26" s="2">
        <v>60</v>
      </c>
      <c r="M26" s="2">
        <v>65</v>
      </c>
      <c r="N26" s="2">
        <v>65</v>
      </c>
      <c r="O26">
        <v>65</v>
      </c>
      <c r="P26">
        <v>50</v>
      </c>
    </row>
    <row r="27" spans="1:16" x14ac:dyDescent="0.3">
      <c r="A27" s="6">
        <v>606</v>
      </c>
      <c r="B27" s="1" t="s">
        <v>23</v>
      </c>
      <c r="C27" s="2">
        <v>23</v>
      </c>
      <c r="D27" s="2">
        <v>17</v>
      </c>
      <c r="E27" s="2">
        <v>7</v>
      </c>
      <c r="F27" s="2">
        <v>0</v>
      </c>
      <c r="G27" s="2">
        <v>7</v>
      </c>
      <c r="H27" s="2">
        <v>0</v>
      </c>
      <c r="I27" s="2">
        <v>0</v>
      </c>
      <c r="J27" s="2">
        <v>4</v>
      </c>
      <c r="K27" s="2">
        <v>14</v>
      </c>
      <c r="L27" s="2">
        <v>26</v>
      </c>
      <c r="M27" s="2">
        <v>21</v>
      </c>
      <c r="N27" s="2">
        <v>28</v>
      </c>
      <c r="O27">
        <v>31</v>
      </c>
      <c r="P27">
        <v>31</v>
      </c>
    </row>
    <row r="28" spans="1:16" x14ac:dyDescent="0.3">
      <c r="A28" s="6">
        <v>621</v>
      </c>
      <c r="B28" s="1" t="s">
        <v>24</v>
      </c>
      <c r="C28" s="2">
        <v>16</v>
      </c>
      <c r="D28" s="2">
        <v>11</v>
      </c>
      <c r="E28" s="2">
        <v>5</v>
      </c>
      <c r="F28" s="2">
        <v>0</v>
      </c>
      <c r="G28" s="2">
        <v>0</v>
      </c>
      <c r="H28" s="2">
        <v>0</v>
      </c>
      <c r="I28" s="2">
        <v>0</v>
      </c>
      <c r="J28" s="2">
        <v>3</v>
      </c>
      <c r="K28" s="2">
        <v>14</v>
      </c>
      <c r="L28" s="2">
        <v>16</v>
      </c>
      <c r="M28" s="2">
        <v>10</v>
      </c>
      <c r="N28" s="2">
        <v>14</v>
      </c>
      <c r="O28">
        <v>16</v>
      </c>
      <c r="P28">
        <v>5</v>
      </c>
    </row>
    <row r="29" spans="1:16" x14ac:dyDescent="0.3">
      <c r="A29" s="6">
        <v>11</v>
      </c>
      <c r="B29" t="s">
        <v>34</v>
      </c>
      <c r="C29" s="2">
        <v>43</v>
      </c>
      <c r="D29" s="2">
        <v>50</v>
      </c>
      <c r="E29" s="2">
        <v>30</v>
      </c>
      <c r="F29" s="2">
        <v>15</v>
      </c>
      <c r="G29" s="2">
        <v>15</v>
      </c>
      <c r="H29" s="2">
        <v>15</v>
      </c>
      <c r="I29" s="2">
        <v>15</v>
      </c>
      <c r="J29" s="2">
        <v>15</v>
      </c>
      <c r="K29" s="2">
        <v>20</v>
      </c>
      <c r="L29" s="2">
        <v>50</v>
      </c>
      <c r="M29" s="2">
        <v>0</v>
      </c>
      <c r="N29" s="2">
        <v>39</v>
      </c>
      <c r="O29">
        <v>146</v>
      </c>
      <c r="P29">
        <v>102</v>
      </c>
    </row>
    <row r="30" spans="1:16" x14ac:dyDescent="0.3">
      <c r="A30" s="6">
        <v>13</v>
      </c>
      <c r="B30" s="1" t="s">
        <v>25</v>
      </c>
      <c r="C30" s="2">
        <v>10</v>
      </c>
      <c r="D30" s="2">
        <v>8</v>
      </c>
      <c r="E30" s="2">
        <v>4</v>
      </c>
      <c r="F30" s="2">
        <v>0</v>
      </c>
      <c r="G30" s="2">
        <v>8</v>
      </c>
      <c r="H30" s="2">
        <v>0</v>
      </c>
      <c r="I30" s="2">
        <v>6</v>
      </c>
      <c r="J30" s="2">
        <v>8</v>
      </c>
      <c r="K30" s="2">
        <v>8</v>
      </c>
      <c r="L30" s="2">
        <v>12</v>
      </c>
      <c r="M30" s="2">
        <v>12</v>
      </c>
      <c r="N30" s="2">
        <v>14</v>
      </c>
      <c r="O30">
        <v>14</v>
      </c>
      <c r="P30">
        <v>9</v>
      </c>
    </row>
    <row r="31" spans="1:16" x14ac:dyDescent="0.3">
      <c r="A31" s="6">
        <v>1502</v>
      </c>
      <c r="B31" t="s">
        <v>35</v>
      </c>
      <c r="C31" s="2">
        <v>65</v>
      </c>
      <c r="D31" s="2">
        <v>120</v>
      </c>
      <c r="E31" s="2">
        <v>0</v>
      </c>
      <c r="F31" s="2">
        <v>17</v>
      </c>
      <c r="G31" s="2">
        <v>20</v>
      </c>
      <c r="H31" s="2">
        <v>9</v>
      </c>
      <c r="I31" s="2">
        <v>10</v>
      </c>
      <c r="J31" s="2">
        <v>15</v>
      </c>
      <c r="K31" s="2">
        <v>12</v>
      </c>
      <c r="L31" s="2">
        <v>34</v>
      </c>
      <c r="M31" s="2">
        <v>0</v>
      </c>
      <c r="N31" s="2">
        <v>45</v>
      </c>
      <c r="O31">
        <v>45</v>
      </c>
      <c r="P31">
        <v>45</v>
      </c>
    </row>
    <row r="32" spans="1:16" x14ac:dyDescent="0.3">
      <c r="A32" s="6">
        <v>12</v>
      </c>
      <c r="B32" t="s">
        <v>37</v>
      </c>
      <c r="C32" s="2">
        <v>12</v>
      </c>
      <c r="D32" s="2">
        <v>12</v>
      </c>
      <c r="E32" s="2">
        <v>7</v>
      </c>
      <c r="F32" s="2">
        <v>0</v>
      </c>
      <c r="G32" s="2">
        <v>10</v>
      </c>
      <c r="H32" s="2">
        <v>5</v>
      </c>
      <c r="I32" s="2">
        <v>14</v>
      </c>
      <c r="J32" s="2">
        <v>14</v>
      </c>
      <c r="K32" s="2">
        <v>21</v>
      </c>
      <c r="L32" s="2">
        <v>25</v>
      </c>
      <c r="M32" s="2">
        <v>0</v>
      </c>
      <c r="N32" s="2">
        <v>25</v>
      </c>
      <c r="O32">
        <v>20</v>
      </c>
      <c r="P32">
        <v>15</v>
      </c>
    </row>
    <row r="33" spans="1:16" x14ac:dyDescent="0.3">
      <c r="A33" s="6">
        <v>1400</v>
      </c>
      <c r="B33" s="1" t="s">
        <v>26</v>
      </c>
      <c r="C33" s="2">
        <v>2</v>
      </c>
      <c r="D33" s="2">
        <v>10</v>
      </c>
      <c r="E33" s="2">
        <v>3</v>
      </c>
      <c r="F33" s="2">
        <v>0</v>
      </c>
      <c r="G33" s="2">
        <v>7</v>
      </c>
      <c r="H33" s="2">
        <v>0</v>
      </c>
      <c r="I33" s="2">
        <v>0</v>
      </c>
      <c r="J33" s="2">
        <v>5</v>
      </c>
      <c r="K33" s="2">
        <v>5</v>
      </c>
      <c r="L33" s="2">
        <v>12</v>
      </c>
      <c r="M33" s="2">
        <v>7</v>
      </c>
      <c r="N33" s="2">
        <v>12</v>
      </c>
      <c r="O33">
        <v>11</v>
      </c>
      <c r="P33">
        <v>11</v>
      </c>
    </row>
    <row r="34" spans="1:16" x14ac:dyDescent="0.3">
      <c r="A34" s="6">
        <v>601</v>
      </c>
      <c r="B34" s="1" t="s">
        <v>27</v>
      </c>
      <c r="C34" s="2">
        <v>25</v>
      </c>
      <c r="D34" s="2">
        <v>25</v>
      </c>
      <c r="E34" s="2">
        <v>14</v>
      </c>
      <c r="F34" s="2">
        <v>0</v>
      </c>
      <c r="G34" s="2">
        <v>13</v>
      </c>
      <c r="H34" s="2">
        <v>0</v>
      </c>
      <c r="I34" s="2">
        <v>12</v>
      </c>
      <c r="J34" s="2">
        <v>12</v>
      </c>
      <c r="K34" s="2">
        <v>21</v>
      </c>
      <c r="L34" s="2">
        <v>31</v>
      </c>
      <c r="M34" s="2">
        <v>20</v>
      </c>
      <c r="N34" s="2">
        <v>20</v>
      </c>
      <c r="O34">
        <v>19</v>
      </c>
      <c r="P34">
        <v>18</v>
      </c>
    </row>
    <row r="35" spans="1:16" x14ac:dyDescent="0.3">
      <c r="A35" s="6">
        <v>902</v>
      </c>
      <c r="B35" s="1" t="s">
        <v>28</v>
      </c>
      <c r="C35" s="2">
        <v>45</v>
      </c>
      <c r="D35" s="2">
        <v>65</v>
      </c>
      <c r="E35" s="2">
        <v>0</v>
      </c>
      <c r="F35" s="2">
        <v>17</v>
      </c>
      <c r="G35" s="2">
        <v>15</v>
      </c>
      <c r="H35" s="2">
        <v>0</v>
      </c>
      <c r="I35" s="2">
        <v>0</v>
      </c>
      <c r="J35" s="2">
        <v>10</v>
      </c>
      <c r="K35" s="2">
        <v>15</v>
      </c>
      <c r="L35" s="2">
        <v>30</v>
      </c>
      <c r="M35" s="2">
        <v>30</v>
      </c>
      <c r="N35" s="2">
        <v>45</v>
      </c>
      <c r="O35">
        <v>52</v>
      </c>
      <c r="P35">
        <v>52</v>
      </c>
    </row>
    <row r="36" spans="1:16" x14ac:dyDescent="0.3">
      <c r="A36" s="6" t="s">
        <v>32</v>
      </c>
      <c r="B36" t="s">
        <v>38</v>
      </c>
      <c r="C36" s="2">
        <v>0</v>
      </c>
      <c r="D36" s="2">
        <v>0</v>
      </c>
      <c r="E36" s="2">
        <v>0</v>
      </c>
      <c r="F36" s="2">
        <v>0</v>
      </c>
      <c r="G36" s="2">
        <v>0</v>
      </c>
      <c r="H36" s="2">
        <v>0</v>
      </c>
      <c r="I36" s="2">
        <v>0</v>
      </c>
      <c r="J36" s="2">
        <v>0</v>
      </c>
      <c r="K36" s="2">
        <v>3</v>
      </c>
      <c r="L36" s="2">
        <v>3</v>
      </c>
      <c r="M36" s="2">
        <v>0</v>
      </c>
      <c r="N36" s="2">
        <v>0</v>
      </c>
      <c r="O36">
        <v>7</v>
      </c>
      <c r="P36">
        <v>7</v>
      </c>
    </row>
    <row r="37" spans="1:16" x14ac:dyDescent="0.3">
      <c r="A37" s="6" t="s">
        <v>33</v>
      </c>
      <c r="B37" t="s">
        <v>39</v>
      </c>
      <c r="C37" s="2">
        <v>0</v>
      </c>
      <c r="D37" s="2">
        <v>0</v>
      </c>
      <c r="E37" s="2">
        <v>0</v>
      </c>
      <c r="F37" s="2">
        <v>0</v>
      </c>
      <c r="G37" s="2">
        <v>0</v>
      </c>
      <c r="H37" s="2">
        <v>0</v>
      </c>
      <c r="I37" s="2">
        <v>0</v>
      </c>
      <c r="J37" s="2">
        <v>0</v>
      </c>
      <c r="K37" s="2">
        <v>2</v>
      </c>
      <c r="L37" s="2">
        <v>4</v>
      </c>
      <c r="M37" s="2">
        <v>0</v>
      </c>
      <c r="N37" s="2">
        <v>0</v>
      </c>
      <c r="O37">
        <v>5</v>
      </c>
      <c r="P37">
        <v>5</v>
      </c>
    </row>
    <row r="38" spans="1:16" x14ac:dyDescent="0.3">
      <c r="A38" s="6">
        <v>1166</v>
      </c>
      <c r="B38" s="1" t="s">
        <v>29</v>
      </c>
      <c r="C38" s="2">
        <v>50</v>
      </c>
      <c r="D38" s="2">
        <v>90</v>
      </c>
      <c r="E38" s="2">
        <v>65</v>
      </c>
      <c r="F38" s="2">
        <v>15</v>
      </c>
      <c r="G38" s="2">
        <v>30</v>
      </c>
      <c r="H38" s="2">
        <v>0</v>
      </c>
      <c r="I38" s="2">
        <v>30</v>
      </c>
      <c r="J38" s="2">
        <v>25</v>
      </c>
      <c r="K38" s="2">
        <v>65</v>
      </c>
      <c r="L38" s="2">
        <v>80</v>
      </c>
      <c r="M38" s="2">
        <v>80</v>
      </c>
      <c r="N38" s="2">
        <v>80</v>
      </c>
      <c r="O38">
        <v>100</v>
      </c>
      <c r="P38">
        <v>150</v>
      </c>
    </row>
    <row r="39" spans="1:16" x14ac:dyDescent="0.3">
      <c r="A39" s="6">
        <v>5</v>
      </c>
      <c r="B39" s="1" t="s">
        <v>30</v>
      </c>
      <c r="C39" s="2">
        <v>5</v>
      </c>
      <c r="D39" s="2">
        <v>4</v>
      </c>
      <c r="E39" s="2">
        <v>0</v>
      </c>
      <c r="F39" s="2">
        <v>0</v>
      </c>
      <c r="G39" s="2">
        <v>0</v>
      </c>
      <c r="H39" s="2">
        <v>0</v>
      </c>
      <c r="I39" s="2">
        <v>4</v>
      </c>
      <c r="J39" s="2">
        <v>2</v>
      </c>
      <c r="K39" s="2">
        <v>6</v>
      </c>
      <c r="L39" s="2">
        <v>5</v>
      </c>
      <c r="M39" s="2">
        <v>6</v>
      </c>
      <c r="N39" s="2">
        <v>6</v>
      </c>
      <c r="O39">
        <v>24</v>
      </c>
      <c r="P39">
        <v>20</v>
      </c>
    </row>
    <row r="40" spans="1:16" x14ac:dyDescent="0.3">
      <c r="A40" s="6">
        <v>1210</v>
      </c>
      <c r="B40" s="1" t="s">
        <v>31</v>
      </c>
      <c r="C40" s="2">
        <v>0</v>
      </c>
      <c r="D40" s="2">
        <v>0</v>
      </c>
      <c r="E40" s="2">
        <v>0</v>
      </c>
      <c r="F40" s="2">
        <v>0</v>
      </c>
      <c r="G40" s="2">
        <v>0</v>
      </c>
      <c r="H40" s="2">
        <v>0</v>
      </c>
      <c r="I40" s="2">
        <v>0</v>
      </c>
      <c r="J40" s="2">
        <v>0</v>
      </c>
      <c r="K40" s="2">
        <v>5</v>
      </c>
      <c r="L40" s="2">
        <v>6</v>
      </c>
      <c r="M40" s="2">
        <v>8</v>
      </c>
      <c r="N40" s="2">
        <v>5</v>
      </c>
      <c r="O40">
        <v>7</v>
      </c>
      <c r="P40" s="2">
        <v>0</v>
      </c>
    </row>
    <row r="42" spans="1:16" x14ac:dyDescent="0.3">
      <c r="B42" s="5" t="s">
        <v>41</v>
      </c>
    </row>
    <row r="43" spans="1:16" x14ac:dyDescent="0.3">
      <c r="C43">
        <v>2007</v>
      </c>
      <c r="D43">
        <v>2008</v>
      </c>
      <c r="E43">
        <v>2009</v>
      </c>
      <c r="F43">
        <v>2010</v>
      </c>
      <c r="G43">
        <v>2011</v>
      </c>
      <c r="H43">
        <v>2012</v>
      </c>
      <c r="I43">
        <v>2013</v>
      </c>
      <c r="J43">
        <v>2014</v>
      </c>
      <c r="K43">
        <v>2015</v>
      </c>
      <c r="L43">
        <v>2016</v>
      </c>
      <c r="M43">
        <v>2017</v>
      </c>
      <c r="N43">
        <v>2018</v>
      </c>
      <c r="O43">
        <v>2019</v>
      </c>
      <c r="P43">
        <v>2020</v>
      </c>
    </row>
    <row r="44" spans="1:16" x14ac:dyDescent="0.3">
      <c r="A44" s="6">
        <f t="shared" ref="A44:B65" si="0">A3</f>
        <v>903</v>
      </c>
      <c r="B44" t="str">
        <f t="shared" si="0"/>
        <v>ABOGADOS DEL ESTADO</v>
      </c>
      <c r="C44" s="3">
        <f t="shared" ref="C44:N44" si="1">C3/$C3</f>
        <v>1</v>
      </c>
      <c r="D44" s="3">
        <f t="shared" si="1"/>
        <v>0</v>
      </c>
      <c r="E44" s="3">
        <f t="shared" si="1"/>
        <v>1.1363636363636365</v>
      </c>
      <c r="F44" s="3">
        <f t="shared" si="1"/>
        <v>0</v>
      </c>
      <c r="G44" s="3">
        <f t="shared" si="1"/>
        <v>0.90909090909090906</v>
      </c>
      <c r="H44" s="3">
        <f t="shared" si="1"/>
        <v>0.22727272727272727</v>
      </c>
      <c r="I44" s="3">
        <f t="shared" si="1"/>
        <v>0.5</v>
      </c>
      <c r="J44" s="3">
        <f t="shared" si="1"/>
        <v>0.68181818181818177</v>
      </c>
      <c r="K44" s="3">
        <f t="shared" si="1"/>
        <v>1.1363636363636365</v>
      </c>
      <c r="L44" s="3">
        <f t="shared" si="1"/>
        <v>0.90909090909090906</v>
      </c>
      <c r="M44" s="3">
        <f t="shared" si="1"/>
        <v>0.90909090909090906</v>
      </c>
      <c r="N44" s="3">
        <f t="shared" si="1"/>
        <v>1.1363636363636365</v>
      </c>
      <c r="O44" s="3">
        <f t="shared" ref="O44:P44" si="2">O3/$C3</f>
        <v>1.1363636363636365</v>
      </c>
      <c r="P44" s="3">
        <f>P3/$C3</f>
        <v>1.1363636363636365</v>
      </c>
    </row>
    <row r="45" spans="1:16" x14ac:dyDescent="0.3">
      <c r="A45" s="6">
        <f t="shared" si="0"/>
        <v>605</v>
      </c>
      <c r="B45" t="str">
        <f t="shared" si="0"/>
        <v>ARQUITECTOS DE LA HACIENDA PÚBLICA</v>
      </c>
      <c r="C45" s="3">
        <f t="shared" ref="C45:N45" si="3">C4/$C4</f>
        <v>1</v>
      </c>
      <c r="D45" s="3">
        <f t="shared" si="3"/>
        <v>1.3076923076923077</v>
      </c>
      <c r="E45" s="3">
        <f t="shared" si="3"/>
        <v>0.19230769230769232</v>
      </c>
      <c r="F45" s="3">
        <f t="shared" si="3"/>
        <v>0</v>
      </c>
      <c r="G45" s="3">
        <f t="shared" si="3"/>
        <v>0</v>
      </c>
      <c r="H45" s="3">
        <f t="shared" si="3"/>
        <v>0</v>
      </c>
      <c r="I45" s="3">
        <f t="shared" si="3"/>
        <v>0.19230769230769232</v>
      </c>
      <c r="J45" s="3">
        <f t="shared" si="3"/>
        <v>0.19230769230769232</v>
      </c>
      <c r="K45" s="3">
        <f t="shared" si="3"/>
        <v>1.5</v>
      </c>
      <c r="L45" s="3">
        <f t="shared" si="3"/>
        <v>1.2307692307692308</v>
      </c>
      <c r="M45" s="3">
        <f t="shared" si="3"/>
        <v>0.84615384615384615</v>
      </c>
      <c r="N45" s="3">
        <f t="shared" si="3"/>
        <v>1.5384615384615385</v>
      </c>
      <c r="O45" s="3">
        <f t="shared" ref="O45:P45" si="4">O4/$C4</f>
        <v>1.6923076923076923</v>
      </c>
      <c r="P45" s="3">
        <f t="shared" si="4"/>
        <v>1.3076923076923077</v>
      </c>
    </row>
    <row r="46" spans="1:16" x14ac:dyDescent="0.3">
      <c r="A46" s="6">
        <f t="shared" si="0"/>
        <v>1105</v>
      </c>
      <c r="B46" t="str">
        <f t="shared" si="0"/>
        <v>ASTRÓNOMOS</v>
      </c>
      <c r="C46" s="3">
        <f t="shared" ref="C46:N46" si="5">C5/$C5</f>
        <v>1</v>
      </c>
      <c r="D46" s="3">
        <f t="shared" si="5"/>
        <v>1</v>
      </c>
      <c r="E46" s="3">
        <f t="shared" si="5"/>
        <v>0</v>
      </c>
      <c r="F46" s="3">
        <f t="shared" si="5"/>
        <v>0</v>
      </c>
      <c r="G46" s="3">
        <f t="shared" si="5"/>
        <v>0</v>
      </c>
      <c r="H46" s="3">
        <f t="shared" si="5"/>
        <v>0</v>
      </c>
      <c r="I46" s="3">
        <f t="shared" si="5"/>
        <v>0</v>
      </c>
      <c r="J46" s="3">
        <f t="shared" si="5"/>
        <v>0</v>
      </c>
      <c r="K46" s="3">
        <f t="shared" si="5"/>
        <v>1.5</v>
      </c>
      <c r="L46" s="3">
        <f t="shared" si="5"/>
        <v>1.5</v>
      </c>
      <c r="M46" s="3">
        <f t="shared" si="5"/>
        <v>2.5</v>
      </c>
      <c r="N46" s="3">
        <f t="shared" si="5"/>
        <v>3</v>
      </c>
      <c r="O46" s="3">
        <f t="shared" ref="O46:P46" si="6">O5/$C5</f>
        <v>3</v>
      </c>
      <c r="P46" s="3">
        <f t="shared" si="6"/>
        <v>3</v>
      </c>
    </row>
    <row r="47" spans="1:16" x14ac:dyDescent="0.3">
      <c r="A47" s="6">
        <f t="shared" si="0"/>
        <v>1</v>
      </c>
      <c r="B47" t="str">
        <f t="shared" si="0"/>
        <v>CARRERA DIPLOMATICA</v>
      </c>
      <c r="C47" s="3">
        <f t="shared" ref="C47:N47" si="7">C6/$C6</f>
        <v>1</v>
      </c>
      <c r="D47" s="3">
        <f t="shared" si="7"/>
        <v>1</v>
      </c>
      <c r="E47" s="3">
        <f t="shared" si="7"/>
        <v>0.9</v>
      </c>
      <c r="F47" s="3">
        <f t="shared" si="7"/>
        <v>0.34</v>
      </c>
      <c r="G47" s="3">
        <f t="shared" si="7"/>
        <v>0</v>
      </c>
      <c r="H47" s="3">
        <f t="shared" si="7"/>
        <v>0</v>
      </c>
      <c r="I47" s="3">
        <f t="shared" si="7"/>
        <v>0.3</v>
      </c>
      <c r="J47" s="3">
        <f t="shared" si="7"/>
        <v>0.24</v>
      </c>
      <c r="K47" s="3">
        <f t="shared" si="7"/>
        <v>0.34</v>
      </c>
      <c r="L47" s="3">
        <f t="shared" si="7"/>
        <v>0.4</v>
      </c>
      <c r="M47" s="3">
        <f t="shared" si="7"/>
        <v>0.52</v>
      </c>
      <c r="N47" s="3">
        <f t="shared" si="7"/>
        <v>0.68</v>
      </c>
      <c r="O47" s="3">
        <f t="shared" ref="O47:P47" si="8">O6/$C6</f>
        <v>0.74</v>
      </c>
      <c r="P47" s="3">
        <f t="shared" si="8"/>
        <v>0.68</v>
      </c>
    </row>
    <row r="48" spans="1:16" x14ac:dyDescent="0.3">
      <c r="A48" s="6">
        <f t="shared" si="0"/>
        <v>6</v>
      </c>
      <c r="B48" t="str">
        <f t="shared" si="0"/>
        <v>ESPECIAL FACULTATIVO DE MARINA CIVIL</v>
      </c>
      <c r="C48" s="3">
        <f t="shared" ref="C48:N48" si="9">C7/$C7</f>
        <v>1</v>
      </c>
      <c r="D48" s="3">
        <f t="shared" si="9"/>
        <v>1.3333333333333333</v>
      </c>
      <c r="E48" s="3">
        <f t="shared" si="9"/>
        <v>0.33333333333333331</v>
      </c>
      <c r="F48" s="3">
        <f t="shared" si="9"/>
        <v>0</v>
      </c>
      <c r="G48" s="3">
        <f t="shared" si="9"/>
        <v>0.33333333333333331</v>
      </c>
      <c r="H48" s="3">
        <f t="shared" si="9"/>
        <v>0</v>
      </c>
      <c r="I48" s="3">
        <f t="shared" si="9"/>
        <v>0</v>
      </c>
      <c r="J48" s="3">
        <f t="shared" si="9"/>
        <v>0.13333333333333333</v>
      </c>
      <c r="K48" s="3">
        <f t="shared" si="9"/>
        <v>0.66666666666666663</v>
      </c>
      <c r="L48" s="3">
        <f t="shared" si="9"/>
        <v>0.73333333333333328</v>
      </c>
      <c r="M48" s="3">
        <f t="shared" si="9"/>
        <v>1.2666666666666666</v>
      </c>
      <c r="N48" s="3">
        <f t="shared" si="9"/>
        <v>1</v>
      </c>
      <c r="O48" s="3">
        <f t="shared" ref="O48:P48" si="10">O7/$C7</f>
        <v>0.66666666666666663</v>
      </c>
      <c r="P48" s="3">
        <f t="shared" si="10"/>
        <v>0.66666666666666663</v>
      </c>
    </row>
    <row r="49" spans="1:16" x14ac:dyDescent="0.3">
      <c r="A49" s="6">
        <f>A8</f>
        <v>304</v>
      </c>
      <c r="B49" t="str">
        <f t="shared" si="0"/>
        <v>FACULTATIVO DE ARCHIVEROS, BIBLIOTECARIOS Y ARQUEOLOGOS (ARCHIVOS)</v>
      </c>
      <c r="C49" s="3">
        <f t="shared" ref="C49:N49" si="11">C8/$C8</f>
        <v>1</v>
      </c>
      <c r="D49" s="3">
        <f t="shared" si="11"/>
        <v>0</v>
      </c>
      <c r="E49" s="3">
        <f t="shared" si="11"/>
        <v>0</v>
      </c>
      <c r="F49" s="3">
        <f t="shared" si="11"/>
        <v>0</v>
      </c>
      <c r="G49" s="3">
        <f t="shared" si="11"/>
        <v>0</v>
      </c>
      <c r="H49" s="3">
        <f t="shared" si="11"/>
        <v>0</v>
      </c>
      <c r="I49" s="3">
        <f t="shared" si="11"/>
        <v>0</v>
      </c>
      <c r="J49" s="3">
        <f t="shared" si="11"/>
        <v>0</v>
      </c>
      <c r="K49" s="3">
        <f t="shared" si="11"/>
        <v>5</v>
      </c>
      <c r="L49" s="3">
        <f t="shared" si="11"/>
        <v>20</v>
      </c>
      <c r="M49" s="3">
        <f t="shared" si="11"/>
        <v>22</v>
      </c>
      <c r="N49" s="3">
        <f t="shared" si="11"/>
        <v>23</v>
      </c>
      <c r="O49" s="3">
        <f t="shared" ref="O49:P49" si="12">O8/$C8</f>
        <v>23</v>
      </c>
      <c r="P49" s="3">
        <f t="shared" si="12"/>
        <v>0</v>
      </c>
    </row>
    <row r="50" spans="1:16" x14ac:dyDescent="0.3">
      <c r="A50" s="6">
        <f t="shared" si="0"/>
        <v>304</v>
      </c>
      <c r="B50" t="str">
        <f t="shared" si="0"/>
        <v>FACULTATIVO DE ARCHIVEROS, BIBLIOTECARIOS Y ARQUEOLOGOS (BIBLIOTECAS)</v>
      </c>
      <c r="C50" s="3">
        <f t="shared" ref="C50:N50" si="13">C9/$C9</f>
        <v>1</v>
      </c>
      <c r="D50" s="3">
        <f t="shared" si="13"/>
        <v>0</v>
      </c>
      <c r="E50" s="3">
        <f t="shared" si="13"/>
        <v>0</v>
      </c>
      <c r="F50" s="3">
        <f t="shared" si="13"/>
        <v>0</v>
      </c>
      <c r="G50" s="3">
        <f t="shared" si="13"/>
        <v>0</v>
      </c>
      <c r="H50" s="3">
        <f t="shared" si="13"/>
        <v>0</v>
      </c>
      <c r="I50" s="3">
        <f t="shared" si="13"/>
        <v>0</v>
      </c>
      <c r="J50" s="3">
        <f t="shared" si="13"/>
        <v>0</v>
      </c>
      <c r="K50" s="3">
        <f t="shared" si="13"/>
        <v>11</v>
      </c>
      <c r="L50" s="3">
        <f t="shared" si="13"/>
        <v>10</v>
      </c>
      <c r="M50" s="3">
        <f t="shared" si="13"/>
        <v>20</v>
      </c>
      <c r="N50" s="3">
        <f t="shared" si="13"/>
        <v>11</v>
      </c>
      <c r="O50" s="3">
        <f t="shared" ref="O50:P50" si="14">O9/$C9</f>
        <v>11</v>
      </c>
      <c r="P50" s="3">
        <f t="shared" si="14"/>
        <v>0</v>
      </c>
    </row>
    <row r="51" spans="1:16" x14ac:dyDescent="0.3">
      <c r="A51" s="6">
        <f t="shared" si="0"/>
        <v>305</v>
      </c>
      <c r="B51" t="str">
        <f t="shared" si="0"/>
        <v>FACULTATIVO DE CONSERVADORES DE MUSEOS</v>
      </c>
      <c r="C51" s="3">
        <f t="shared" ref="C51:N51" si="15">C10/$C10</f>
        <v>1</v>
      </c>
      <c r="D51" s="3">
        <f t="shared" si="15"/>
        <v>0.76470588235294112</v>
      </c>
      <c r="E51" s="3">
        <f t="shared" si="15"/>
        <v>0.23529411764705882</v>
      </c>
      <c r="F51" s="3">
        <f t="shared" si="15"/>
        <v>0</v>
      </c>
      <c r="G51" s="3">
        <f t="shared" si="15"/>
        <v>0</v>
      </c>
      <c r="H51" s="3">
        <f t="shared" si="15"/>
        <v>0</v>
      </c>
      <c r="I51" s="3">
        <f t="shared" si="15"/>
        <v>0</v>
      </c>
      <c r="J51" s="3">
        <f t="shared" si="15"/>
        <v>0</v>
      </c>
      <c r="K51" s="3">
        <f t="shared" si="15"/>
        <v>1.8823529411764706</v>
      </c>
      <c r="L51" s="3">
        <f t="shared" si="15"/>
        <v>1.8235294117647058</v>
      </c>
      <c r="M51" s="3">
        <f t="shared" si="15"/>
        <v>2.1764705882352939</v>
      </c>
      <c r="N51" s="3">
        <f t="shared" si="15"/>
        <v>2.4117647058823528</v>
      </c>
      <c r="O51" s="3">
        <f t="shared" ref="O51:P51" si="16">O10/$C10</f>
        <v>2.4117647058823528</v>
      </c>
      <c r="P51" s="3">
        <f t="shared" si="16"/>
        <v>0</v>
      </c>
    </row>
    <row r="52" spans="1:16" x14ac:dyDescent="0.3">
      <c r="A52" s="6">
        <f t="shared" si="0"/>
        <v>900</v>
      </c>
      <c r="B52" t="str">
        <f t="shared" si="0"/>
        <v>FACULTATIVO DE SANIDAD PENITENCIARIA</v>
      </c>
      <c r="C52" s="3">
        <f t="shared" ref="C52:N52" si="17">C11/$C11</f>
        <v>1</v>
      </c>
      <c r="D52" s="3">
        <f t="shared" si="17"/>
        <v>1</v>
      </c>
      <c r="E52" s="3">
        <f t="shared" si="17"/>
        <v>0</v>
      </c>
      <c r="F52" s="3">
        <f t="shared" si="17"/>
        <v>0.625</v>
      </c>
      <c r="G52" s="3">
        <f t="shared" si="17"/>
        <v>0</v>
      </c>
      <c r="H52" s="3">
        <f t="shared" si="17"/>
        <v>0</v>
      </c>
      <c r="I52" s="3">
        <f t="shared" si="17"/>
        <v>0</v>
      </c>
      <c r="J52" s="3">
        <f t="shared" si="17"/>
        <v>0.625</v>
      </c>
      <c r="K52" s="3">
        <f t="shared" si="17"/>
        <v>1.25</v>
      </c>
      <c r="L52" s="3">
        <f t="shared" si="17"/>
        <v>1.0625</v>
      </c>
      <c r="M52" s="3">
        <f t="shared" si="17"/>
        <v>1.0625</v>
      </c>
      <c r="N52" s="3">
        <f t="shared" si="17"/>
        <v>2.1875</v>
      </c>
      <c r="O52" s="3">
        <f t="shared" ref="O52:P52" si="18">O11/$C11</f>
        <v>2.5</v>
      </c>
      <c r="P52" s="3">
        <f t="shared" si="18"/>
        <v>2.5</v>
      </c>
    </row>
    <row r="53" spans="1:16" x14ac:dyDescent="0.3">
      <c r="A53" s="6">
        <f t="shared" si="0"/>
        <v>1209</v>
      </c>
      <c r="B53" t="str">
        <f t="shared" si="0"/>
        <v>FARMACEUTICOS TITULARES</v>
      </c>
      <c r="C53" s="3">
        <f t="shared" ref="C53:N53" si="19">C12/$C12</f>
        <v>1</v>
      </c>
      <c r="D53" s="3">
        <f t="shared" si="19"/>
        <v>0.82</v>
      </c>
      <c r="E53" s="3">
        <f t="shared" si="19"/>
        <v>0.08</v>
      </c>
      <c r="F53" s="3">
        <f t="shared" si="19"/>
        <v>0</v>
      </c>
      <c r="G53" s="3">
        <f t="shared" si="19"/>
        <v>0.2</v>
      </c>
      <c r="H53" s="3">
        <f t="shared" si="19"/>
        <v>0</v>
      </c>
      <c r="I53" s="3">
        <f t="shared" si="19"/>
        <v>0</v>
      </c>
      <c r="J53" s="3">
        <f t="shared" si="19"/>
        <v>0.1</v>
      </c>
      <c r="K53" s="3">
        <f t="shared" si="19"/>
        <v>0.5</v>
      </c>
      <c r="L53" s="3">
        <f t="shared" si="19"/>
        <v>0.64</v>
      </c>
      <c r="M53" s="3">
        <f t="shared" si="19"/>
        <v>0.84</v>
      </c>
      <c r="N53" s="3">
        <f t="shared" si="19"/>
        <v>0.94</v>
      </c>
      <c r="O53" s="3">
        <f t="shared" ref="O53:P53" si="20">O12/$C12</f>
        <v>1.1399999999999999</v>
      </c>
      <c r="P53" s="3">
        <f t="shared" si="20"/>
        <v>1.1399999999999999</v>
      </c>
    </row>
    <row r="54" spans="1:16" x14ac:dyDescent="0.3">
      <c r="A54" s="6">
        <f t="shared" si="0"/>
        <v>1406</v>
      </c>
      <c r="B54" t="str">
        <f t="shared" si="0"/>
        <v>INGENIEROS AERONAUTICOS</v>
      </c>
      <c r="C54" s="3">
        <f t="shared" ref="C54:N54" si="21">C13/$C13</f>
        <v>1</v>
      </c>
      <c r="D54" s="3">
        <f t="shared" si="21"/>
        <v>0.6</v>
      </c>
      <c r="E54" s="3">
        <f t="shared" si="21"/>
        <v>0.56000000000000005</v>
      </c>
      <c r="F54" s="3">
        <f t="shared" si="21"/>
        <v>0.28000000000000003</v>
      </c>
      <c r="G54" s="3">
        <f t="shared" si="21"/>
        <v>0.28000000000000003</v>
      </c>
      <c r="H54" s="3">
        <f t="shared" si="21"/>
        <v>0</v>
      </c>
      <c r="I54" s="3">
        <f t="shared" si="21"/>
        <v>0.4</v>
      </c>
      <c r="J54" s="3">
        <f t="shared" si="21"/>
        <v>0.6</v>
      </c>
      <c r="K54" s="3">
        <f t="shared" si="21"/>
        <v>1.6</v>
      </c>
      <c r="L54" s="3">
        <f t="shared" si="21"/>
        <v>2.4</v>
      </c>
      <c r="M54" s="3">
        <f t="shared" si="21"/>
        <v>3.32</v>
      </c>
      <c r="N54" s="3">
        <f t="shared" si="21"/>
        <v>3.52</v>
      </c>
      <c r="O54" s="3">
        <f t="shared" ref="O54:P54" si="22">O13/$C13</f>
        <v>3.2</v>
      </c>
      <c r="P54" s="3">
        <f t="shared" si="22"/>
        <v>1.8</v>
      </c>
    </row>
    <row r="55" spans="1:16" x14ac:dyDescent="0.3">
      <c r="A55" s="6">
        <f t="shared" si="0"/>
        <v>100</v>
      </c>
      <c r="B55" t="str">
        <f t="shared" si="0"/>
        <v>INGENIEROS AGRÓNOMOS DEL ESTADO</v>
      </c>
      <c r="C55" s="3">
        <f t="shared" ref="C55:N55" si="23">C14/$C14</f>
        <v>1</v>
      </c>
      <c r="D55" s="3">
        <f t="shared" si="23"/>
        <v>0.86956521739130432</v>
      </c>
      <c r="E55" s="3">
        <f t="shared" si="23"/>
        <v>0.13043478260869565</v>
      </c>
      <c r="F55" s="3">
        <f t="shared" si="23"/>
        <v>0</v>
      </c>
      <c r="G55" s="3">
        <f t="shared" si="23"/>
        <v>0.43478260869565216</v>
      </c>
      <c r="H55" s="3">
        <f t="shared" si="23"/>
        <v>0</v>
      </c>
      <c r="I55" s="3">
        <f t="shared" si="23"/>
        <v>0</v>
      </c>
      <c r="J55" s="3">
        <f t="shared" si="23"/>
        <v>0.73913043478260865</v>
      </c>
      <c r="K55" s="3">
        <f t="shared" si="23"/>
        <v>1.6521739130434783</v>
      </c>
      <c r="L55" s="3">
        <f t="shared" si="23"/>
        <v>1.8695652173913044</v>
      </c>
      <c r="M55" s="3">
        <f t="shared" si="23"/>
        <v>1.8695652173913044</v>
      </c>
      <c r="N55" s="3">
        <f t="shared" si="23"/>
        <v>1.6956521739130435</v>
      </c>
      <c r="O55" s="3">
        <f t="shared" ref="O55:P55" si="24">O14/$C14</f>
        <v>2.3043478260869565</v>
      </c>
      <c r="P55" s="3">
        <f t="shared" si="24"/>
        <v>1.8695652173913044</v>
      </c>
    </row>
    <row r="56" spans="1:16" x14ac:dyDescent="0.3">
      <c r="A56" s="6">
        <f t="shared" si="0"/>
        <v>1000</v>
      </c>
      <c r="B56" t="str">
        <f t="shared" si="0"/>
        <v>INGENIEROS DE CAMINOS, CANALES Y PUERTOS DEL ESTADO</v>
      </c>
      <c r="C56" s="3">
        <f t="shared" ref="C56:N56" si="25">C15/$C15</f>
        <v>1</v>
      </c>
      <c r="D56" s="3">
        <f t="shared" si="25"/>
        <v>0.7</v>
      </c>
      <c r="E56" s="3">
        <f t="shared" si="25"/>
        <v>0.26666666666666666</v>
      </c>
      <c r="F56" s="3">
        <f t="shared" si="25"/>
        <v>0</v>
      </c>
      <c r="G56" s="3">
        <f t="shared" si="25"/>
        <v>0.23333333333333334</v>
      </c>
      <c r="H56" s="3">
        <f t="shared" si="25"/>
        <v>0</v>
      </c>
      <c r="I56" s="3">
        <f t="shared" si="25"/>
        <v>0</v>
      </c>
      <c r="J56" s="3">
        <f t="shared" si="25"/>
        <v>0.2</v>
      </c>
      <c r="K56" s="3">
        <f t="shared" si="25"/>
        <v>0.96666666666666667</v>
      </c>
      <c r="L56" s="3">
        <f t="shared" si="25"/>
        <v>1.2666666666666666</v>
      </c>
      <c r="M56" s="3">
        <f t="shared" si="25"/>
        <v>1.2666666666666666</v>
      </c>
      <c r="N56" s="3">
        <f t="shared" si="25"/>
        <v>1.3666666666666667</v>
      </c>
      <c r="O56" s="3">
        <f t="shared" ref="O56:P56" si="26">O15/$C15</f>
        <v>1.9333333333333333</v>
      </c>
      <c r="P56" s="3">
        <f t="shared" si="26"/>
        <v>1.6</v>
      </c>
    </row>
    <row r="57" spans="1:16" x14ac:dyDescent="0.3">
      <c r="A57" s="6">
        <f t="shared" si="0"/>
        <v>701</v>
      </c>
      <c r="B57" t="str">
        <f t="shared" si="0"/>
        <v>INGENIEROS DE MINAS DEL ESTADO</v>
      </c>
      <c r="C57" s="3">
        <f t="shared" ref="C57:N57" si="27">C16/$C16</f>
        <v>1</v>
      </c>
      <c r="D57" s="3">
        <f t="shared" si="27"/>
        <v>1</v>
      </c>
      <c r="E57" s="3">
        <f t="shared" si="27"/>
        <v>0</v>
      </c>
      <c r="F57" s="3">
        <f t="shared" si="27"/>
        <v>0</v>
      </c>
      <c r="G57" s="3">
        <f t="shared" si="27"/>
        <v>0</v>
      </c>
      <c r="H57" s="3">
        <f t="shared" si="27"/>
        <v>0</v>
      </c>
      <c r="I57" s="3">
        <f t="shared" si="27"/>
        <v>0</v>
      </c>
      <c r="J57" s="3">
        <f t="shared" si="27"/>
        <v>0.2857142857142857</v>
      </c>
      <c r="K57" s="3">
        <f t="shared" si="27"/>
        <v>1.4285714285714286</v>
      </c>
      <c r="L57" s="3">
        <f t="shared" si="27"/>
        <v>1.2857142857142858</v>
      </c>
      <c r="M57" s="3">
        <f t="shared" si="27"/>
        <v>1.2857142857142858</v>
      </c>
      <c r="N57" s="3">
        <f t="shared" si="27"/>
        <v>1.5714285714285714</v>
      </c>
      <c r="O57" s="3">
        <f t="shared" ref="O57:P57" si="28">O16/$C16</f>
        <v>1.4285714285714286</v>
      </c>
      <c r="P57" s="3">
        <f t="shared" si="28"/>
        <v>1.1428571428571428</v>
      </c>
    </row>
    <row r="58" spans="1:16" x14ac:dyDescent="0.3">
      <c r="A58" s="6">
        <f t="shared" si="0"/>
        <v>607</v>
      </c>
      <c r="B58" t="str">
        <f t="shared" si="0"/>
        <v>INGENIEROS DE MONTES DE LA HACIENDA PÚBLICA</v>
      </c>
      <c r="C58" s="3">
        <f t="shared" ref="C58:N58" si="29">C17/$C17</f>
        <v>1</v>
      </c>
      <c r="D58" s="3">
        <f t="shared" si="29"/>
        <v>1</v>
      </c>
      <c r="E58" s="3">
        <f t="shared" si="29"/>
        <v>0</v>
      </c>
      <c r="F58" s="3">
        <f t="shared" si="29"/>
        <v>0</v>
      </c>
      <c r="G58" s="3">
        <f t="shared" si="29"/>
        <v>0</v>
      </c>
      <c r="H58" s="3">
        <f t="shared" si="29"/>
        <v>0</v>
      </c>
      <c r="I58" s="3">
        <f t="shared" si="29"/>
        <v>0.5</v>
      </c>
      <c r="J58" s="3">
        <f t="shared" si="29"/>
        <v>0.25</v>
      </c>
      <c r="K58" s="3">
        <f t="shared" si="29"/>
        <v>1.25</v>
      </c>
      <c r="L58" s="3">
        <f t="shared" si="29"/>
        <v>0.875</v>
      </c>
      <c r="M58" s="3">
        <f t="shared" si="29"/>
        <v>0.75</v>
      </c>
      <c r="N58" s="3">
        <f t="shared" si="29"/>
        <v>0.75</v>
      </c>
      <c r="O58" s="3">
        <f t="shared" ref="O58:P58" si="30">O17/$C17</f>
        <v>0.625</v>
      </c>
      <c r="P58" s="3">
        <f t="shared" si="30"/>
        <v>0.375</v>
      </c>
    </row>
    <row r="59" spans="1:16" x14ac:dyDescent="0.3">
      <c r="A59" s="6">
        <f t="shared" si="0"/>
        <v>101</v>
      </c>
      <c r="B59" t="str">
        <f t="shared" si="0"/>
        <v>INGENIEROS DE MONTES DEL ESTADO</v>
      </c>
      <c r="C59" s="3">
        <f t="shared" ref="C59:N59" si="31">C18/$C18</f>
        <v>1</v>
      </c>
      <c r="D59" s="3">
        <f t="shared" si="31"/>
        <v>0.66666666666666663</v>
      </c>
      <c r="E59" s="3">
        <f t="shared" si="31"/>
        <v>0</v>
      </c>
      <c r="F59" s="3">
        <f t="shared" si="31"/>
        <v>0</v>
      </c>
      <c r="G59" s="3">
        <f t="shared" si="31"/>
        <v>0</v>
      </c>
      <c r="H59" s="3">
        <f t="shared" si="31"/>
        <v>0</v>
      </c>
      <c r="I59" s="3">
        <f t="shared" si="31"/>
        <v>0.66666666666666663</v>
      </c>
      <c r="J59" s="3">
        <f t="shared" si="31"/>
        <v>0.66666666666666663</v>
      </c>
      <c r="K59" s="3">
        <f t="shared" si="31"/>
        <v>0.66666666666666663</v>
      </c>
      <c r="L59" s="3">
        <f t="shared" si="31"/>
        <v>1.3333333333333333</v>
      </c>
      <c r="M59" s="3">
        <f t="shared" si="31"/>
        <v>3.6666666666666665</v>
      </c>
      <c r="N59" s="3">
        <f t="shared" si="31"/>
        <v>3.3333333333333335</v>
      </c>
      <c r="O59" s="3">
        <f t="shared" ref="O59:P59" si="32">O18/$C18</f>
        <v>4.333333333333333</v>
      </c>
      <c r="P59" s="3">
        <f t="shared" si="32"/>
        <v>3.6666666666666665</v>
      </c>
    </row>
    <row r="60" spans="1:16" x14ac:dyDescent="0.3">
      <c r="A60" s="6">
        <f t="shared" si="0"/>
        <v>1103</v>
      </c>
      <c r="B60" t="str">
        <f t="shared" si="0"/>
        <v>INGENIEROS GEÓGRAFOS</v>
      </c>
      <c r="C60" s="3">
        <f t="shared" ref="C60:N60" si="33">C19/$C19</f>
        <v>1</v>
      </c>
      <c r="D60" s="3">
        <f t="shared" si="33"/>
        <v>0.5714285714285714</v>
      </c>
      <c r="E60" s="3">
        <f t="shared" si="33"/>
        <v>0</v>
      </c>
      <c r="F60" s="3">
        <f t="shared" si="33"/>
        <v>0</v>
      </c>
      <c r="G60" s="3">
        <f t="shared" si="33"/>
        <v>0</v>
      </c>
      <c r="H60" s="3">
        <f t="shared" si="33"/>
        <v>0</v>
      </c>
      <c r="I60" s="3">
        <f t="shared" si="33"/>
        <v>0</v>
      </c>
      <c r="J60" s="3">
        <f t="shared" si="33"/>
        <v>0.2857142857142857</v>
      </c>
      <c r="K60" s="3">
        <f t="shared" si="33"/>
        <v>0.7142857142857143</v>
      </c>
      <c r="L60" s="3">
        <f t="shared" si="33"/>
        <v>1.4285714285714286</v>
      </c>
      <c r="M60" s="3">
        <f t="shared" si="33"/>
        <v>1.4285714285714286</v>
      </c>
      <c r="N60" s="3">
        <f t="shared" si="33"/>
        <v>1.5714285714285714</v>
      </c>
      <c r="O60" s="3">
        <f t="shared" ref="O60:P60" si="34">O19/$C19</f>
        <v>1.8571428571428572</v>
      </c>
      <c r="P60" s="3">
        <f t="shared" si="34"/>
        <v>1.5714285714285714</v>
      </c>
    </row>
    <row r="61" spans="1:16" x14ac:dyDescent="0.3">
      <c r="A61" s="6">
        <f t="shared" si="0"/>
        <v>700</v>
      </c>
      <c r="B61" t="str">
        <f t="shared" si="0"/>
        <v>INGENIEROS INDUSTRIALES DEL ESTADO</v>
      </c>
      <c r="C61" s="3">
        <f t="shared" ref="C61:N61" si="35">C20/$C20</f>
        <v>1</v>
      </c>
      <c r="D61" s="3">
        <f t="shared" si="35"/>
        <v>1</v>
      </c>
      <c r="E61" s="3">
        <f t="shared" si="35"/>
        <v>0.30769230769230771</v>
      </c>
      <c r="F61" s="3">
        <f t="shared" si="35"/>
        <v>0</v>
      </c>
      <c r="G61" s="3">
        <f t="shared" si="35"/>
        <v>0.53846153846153844</v>
      </c>
      <c r="H61" s="3">
        <f t="shared" si="35"/>
        <v>0</v>
      </c>
      <c r="I61" s="3">
        <f t="shared" si="35"/>
        <v>0</v>
      </c>
      <c r="J61" s="3">
        <f t="shared" si="35"/>
        <v>0.61538461538461542</v>
      </c>
      <c r="K61" s="3">
        <f t="shared" si="35"/>
        <v>2.3076923076923075</v>
      </c>
      <c r="L61" s="3">
        <f t="shared" si="35"/>
        <v>3.3846153846153846</v>
      </c>
      <c r="M61" s="3">
        <f t="shared" si="35"/>
        <v>3</v>
      </c>
      <c r="N61" s="3">
        <f t="shared" si="35"/>
        <v>2.6923076923076925</v>
      </c>
      <c r="O61" s="3">
        <f t="shared" ref="O61:P61" si="36">O20/$C20</f>
        <v>3.0769230769230771</v>
      </c>
      <c r="P61" s="3">
        <f t="shared" si="36"/>
        <v>3.8461538461538463</v>
      </c>
    </row>
    <row r="62" spans="1:16" x14ac:dyDescent="0.3">
      <c r="A62" s="6">
        <f t="shared" si="0"/>
        <v>1402</v>
      </c>
      <c r="B62" t="str">
        <f t="shared" si="0"/>
        <v>INGENIEROS NAVALES</v>
      </c>
      <c r="C62" s="3">
        <f t="shared" ref="C62:N62" si="37">C21/$C21</f>
        <v>1</v>
      </c>
      <c r="D62" s="3">
        <f t="shared" si="37"/>
        <v>0.9375</v>
      </c>
      <c r="E62" s="3">
        <f t="shared" si="37"/>
        <v>0.3125</v>
      </c>
      <c r="F62" s="3">
        <f t="shared" si="37"/>
        <v>0</v>
      </c>
      <c r="G62" s="3">
        <f t="shared" si="37"/>
        <v>0</v>
      </c>
      <c r="H62" s="3">
        <f t="shared" si="37"/>
        <v>0</v>
      </c>
      <c r="I62" s="3">
        <f t="shared" si="37"/>
        <v>0</v>
      </c>
      <c r="J62" s="3">
        <f t="shared" si="37"/>
        <v>0.1875</v>
      </c>
      <c r="K62" s="3">
        <f t="shared" si="37"/>
        <v>0.6875</v>
      </c>
      <c r="L62" s="3">
        <f t="shared" si="37"/>
        <v>1.1875</v>
      </c>
      <c r="M62" s="3">
        <f t="shared" si="37"/>
        <v>1.5</v>
      </c>
      <c r="N62" s="3">
        <f t="shared" si="37"/>
        <v>0.8125</v>
      </c>
      <c r="O62" s="3">
        <f t="shared" ref="O62:P62" si="38">O21/$C21</f>
        <v>0.8125</v>
      </c>
      <c r="P62" s="3">
        <f t="shared" si="38"/>
        <v>0.4375</v>
      </c>
    </row>
    <row r="63" spans="1:16" x14ac:dyDescent="0.3">
      <c r="A63" s="6">
        <f t="shared" si="0"/>
        <v>603</v>
      </c>
      <c r="B63" t="str">
        <f t="shared" si="0"/>
        <v>INSPECTORES DEL SOIVRE</v>
      </c>
      <c r="C63" s="3">
        <f t="shared" ref="C63:N63" si="39">C22/$C22</f>
        <v>1</v>
      </c>
      <c r="D63" s="3">
        <f t="shared" si="39"/>
        <v>0.66666666666666663</v>
      </c>
      <c r="E63" s="3">
        <f t="shared" si="39"/>
        <v>0</v>
      </c>
      <c r="F63" s="3">
        <f t="shared" si="39"/>
        <v>0</v>
      </c>
      <c r="G63" s="3">
        <f t="shared" si="39"/>
        <v>0.77777777777777779</v>
      </c>
      <c r="H63" s="3">
        <f t="shared" si="39"/>
        <v>0</v>
      </c>
      <c r="I63" s="3">
        <f t="shared" si="39"/>
        <v>0.33333333333333331</v>
      </c>
      <c r="J63" s="3">
        <f t="shared" si="39"/>
        <v>0.44444444444444442</v>
      </c>
      <c r="K63" s="3">
        <f t="shared" si="39"/>
        <v>1</v>
      </c>
      <c r="L63" s="3">
        <f t="shared" si="39"/>
        <v>1.1111111111111112</v>
      </c>
      <c r="M63" s="3">
        <f t="shared" si="39"/>
        <v>0.77777777777777779</v>
      </c>
      <c r="N63" s="3">
        <f t="shared" si="39"/>
        <v>0.66666666666666663</v>
      </c>
      <c r="O63" s="3">
        <f t="shared" ref="O63:P63" si="40">O22/$C22</f>
        <v>1</v>
      </c>
      <c r="P63" s="3">
        <f t="shared" si="40"/>
        <v>1.3333333333333333</v>
      </c>
    </row>
    <row r="64" spans="1:16" x14ac:dyDescent="0.3">
      <c r="A64" s="6">
        <f t="shared" si="0"/>
        <v>1205</v>
      </c>
      <c r="B64" t="str">
        <f t="shared" si="0"/>
        <v>MEDICOS TITULARES</v>
      </c>
      <c r="C64" s="3">
        <f t="shared" ref="C64:N64" si="41">C23/$C23</f>
        <v>1</v>
      </c>
      <c r="D64" s="3">
        <f t="shared" si="41"/>
        <v>0.82051282051282048</v>
      </c>
      <c r="E64" s="3">
        <f t="shared" si="41"/>
        <v>0</v>
      </c>
      <c r="F64" s="3">
        <f t="shared" si="41"/>
        <v>0</v>
      </c>
      <c r="G64" s="3">
        <f t="shared" si="41"/>
        <v>0.12820512820512819</v>
      </c>
      <c r="H64" s="3">
        <f t="shared" si="41"/>
        <v>0</v>
      </c>
      <c r="I64" s="3">
        <f t="shared" si="41"/>
        <v>0</v>
      </c>
      <c r="J64" s="3">
        <f t="shared" si="41"/>
        <v>0</v>
      </c>
      <c r="K64" s="3">
        <f t="shared" si="41"/>
        <v>0.28205128205128205</v>
      </c>
      <c r="L64" s="3">
        <f t="shared" si="41"/>
        <v>0.58974358974358976</v>
      </c>
      <c r="M64" s="3">
        <f t="shared" si="41"/>
        <v>0.64102564102564108</v>
      </c>
      <c r="N64" s="3">
        <f t="shared" si="41"/>
        <v>0.79487179487179482</v>
      </c>
      <c r="O64" s="3">
        <f t="shared" ref="O64:P64" si="42">O23/$C23</f>
        <v>0.79487179487179482</v>
      </c>
      <c r="P64" s="3">
        <f t="shared" si="42"/>
        <v>0.79487179487179482</v>
      </c>
    </row>
    <row r="65" spans="1:16" x14ac:dyDescent="0.3">
      <c r="A65" s="6">
        <f t="shared" si="0"/>
        <v>102</v>
      </c>
      <c r="B65" t="str">
        <f t="shared" si="0"/>
        <v>NACIONAL VETERINARIO</v>
      </c>
      <c r="C65" s="3">
        <f t="shared" ref="C65:N65" si="43">C24/$C24</f>
        <v>1</v>
      </c>
      <c r="D65" s="3">
        <f t="shared" si="43"/>
        <v>0.984375</v>
      </c>
      <c r="E65" s="3">
        <f t="shared" si="43"/>
        <v>0.15625</v>
      </c>
      <c r="F65" s="3">
        <f t="shared" si="43"/>
        <v>0</v>
      </c>
      <c r="G65" s="3">
        <f t="shared" si="43"/>
        <v>0</v>
      </c>
      <c r="H65" s="3">
        <f t="shared" si="43"/>
        <v>0</v>
      </c>
      <c r="I65" s="3">
        <f t="shared" si="43"/>
        <v>0</v>
      </c>
      <c r="J65" s="3">
        <f t="shared" si="43"/>
        <v>3.125E-2</v>
      </c>
      <c r="K65" s="3">
        <f t="shared" si="43"/>
        <v>0.109375</v>
      </c>
      <c r="L65" s="3">
        <f t="shared" si="43"/>
        <v>0.453125</v>
      </c>
      <c r="M65" s="3">
        <f t="shared" si="43"/>
        <v>0.640625</v>
      </c>
      <c r="N65" s="3">
        <f t="shared" si="43"/>
        <v>0.703125</v>
      </c>
      <c r="O65" s="3">
        <f t="shared" ref="O65:P65" si="44">O24/$C24</f>
        <v>0.84375</v>
      </c>
      <c r="P65" s="3">
        <f t="shared" si="44"/>
        <v>0.921875</v>
      </c>
    </row>
    <row r="66" spans="1:16" x14ac:dyDescent="0.3">
      <c r="A66" s="6">
        <f t="shared" ref="A66:B75" si="45">A26</f>
        <v>1111</v>
      </c>
      <c r="B66" t="str">
        <f t="shared" si="45"/>
        <v>SUPERIOR DE ADMINISTRADORES CIVILES DEL ESTADO</v>
      </c>
      <c r="C66" s="3">
        <f t="shared" ref="C66:N66" si="46">C26/$C26</f>
        <v>1</v>
      </c>
      <c r="D66" s="3">
        <f t="shared" si="46"/>
        <v>1</v>
      </c>
      <c r="E66" s="3">
        <f t="shared" si="46"/>
        <v>0.84444444444444444</v>
      </c>
      <c r="F66" s="3">
        <f t="shared" si="46"/>
        <v>0</v>
      </c>
      <c r="G66" s="3">
        <f t="shared" si="46"/>
        <v>0.66666666666666663</v>
      </c>
      <c r="H66" s="3">
        <f t="shared" si="46"/>
        <v>0</v>
      </c>
      <c r="I66" s="3">
        <f t="shared" si="46"/>
        <v>0.66666666666666663</v>
      </c>
      <c r="J66" s="3">
        <f t="shared" si="46"/>
        <v>0.44444444444444442</v>
      </c>
      <c r="K66" s="3">
        <f t="shared" si="46"/>
        <v>0.88888888888888884</v>
      </c>
      <c r="L66" s="3">
        <f t="shared" si="46"/>
        <v>1.3333333333333333</v>
      </c>
      <c r="M66" s="3">
        <f t="shared" si="46"/>
        <v>1.4444444444444444</v>
      </c>
      <c r="N66" s="3">
        <f t="shared" si="46"/>
        <v>1.4444444444444444</v>
      </c>
      <c r="O66" s="3">
        <f t="shared" ref="O66:P66" si="47">O26/$C26</f>
        <v>1.4444444444444444</v>
      </c>
      <c r="P66" s="3">
        <f t="shared" si="47"/>
        <v>1.1111111111111112</v>
      </c>
    </row>
    <row r="67" spans="1:16" x14ac:dyDescent="0.3">
      <c r="A67" s="6">
        <f t="shared" si="45"/>
        <v>606</v>
      </c>
      <c r="B67" t="str">
        <f t="shared" si="45"/>
        <v>SUPERIOR DE ESTADÍSTICOS DEL ESTADO</v>
      </c>
      <c r="C67" s="3">
        <f t="shared" ref="C67:N67" si="48">C27/$C27</f>
        <v>1</v>
      </c>
      <c r="D67" s="3">
        <f t="shared" si="48"/>
        <v>0.73913043478260865</v>
      </c>
      <c r="E67" s="3">
        <f t="shared" si="48"/>
        <v>0.30434782608695654</v>
      </c>
      <c r="F67" s="3">
        <f t="shared" si="48"/>
        <v>0</v>
      </c>
      <c r="G67" s="3">
        <f t="shared" si="48"/>
        <v>0.30434782608695654</v>
      </c>
      <c r="H67" s="3">
        <f t="shared" si="48"/>
        <v>0</v>
      </c>
      <c r="I67" s="3">
        <f t="shared" si="48"/>
        <v>0</v>
      </c>
      <c r="J67" s="3">
        <f t="shared" si="48"/>
        <v>0.17391304347826086</v>
      </c>
      <c r="K67" s="3">
        <f t="shared" si="48"/>
        <v>0.60869565217391308</v>
      </c>
      <c r="L67" s="3">
        <f t="shared" si="48"/>
        <v>1.1304347826086956</v>
      </c>
      <c r="M67" s="3">
        <f t="shared" si="48"/>
        <v>0.91304347826086951</v>
      </c>
      <c r="N67" s="3">
        <f t="shared" si="48"/>
        <v>1.2173913043478262</v>
      </c>
      <c r="O67" s="3">
        <f t="shared" ref="O67:P67" si="49">O27/$C27</f>
        <v>1.3478260869565217</v>
      </c>
      <c r="P67" s="3">
        <f t="shared" si="49"/>
        <v>1.3478260869565217</v>
      </c>
    </row>
    <row r="68" spans="1:16" x14ac:dyDescent="0.3">
      <c r="A68" s="6">
        <f t="shared" si="45"/>
        <v>621</v>
      </c>
      <c r="B68" t="str">
        <f t="shared" si="45"/>
        <v>SUPERIOR DE GESTIÓN CATASTRAL</v>
      </c>
      <c r="C68" s="3">
        <f t="shared" ref="C68:N68" si="50">C28/$C28</f>
        <v>1</v>
      </c>
      <c r="D68" s="3">
        <f t="shared" si="50"/>
        <v>0.6875</v>
      </c>
      <c r="E68" s="3">
        <f t="shared" si="50"/>
        <v>0.3125</v>
      </c>
      <c r="F68" s="3">
        <f t="shared" si="50"/>
        <v>0</v>
      </c>
      <c r="G68" s="3">
        <f t="shared" si="50"/>
        <v>0</v>
      </c>
      <c r="H68" s="3">
        <f t="shared" si="50"/>
        <v>0</v>
      </c>
      <c r="I68" s="3">
        <f t="shared" si="50"/>
        <v>0</v>
      </c>
      <c r="J68" s="3">
        <f t="shared" si="50"/>
        <v>0.1875</v>
      </c>
      <c r="K68" s="3">
        <f t="shared" si="50"/>
        <v>0.875</v>
      </c>
      <c r="L68" s="3">
        <f t="shared" si="50"/>
        <v>1</v>
      </c>
      <c r="M68" s="3">
        <f t="shared" si="50"/>
        <v>0.625</v>
      </c>
      <c r="N68" s="3">
        <f t="shared" si="50"/>
        <v>0.875</v>
      </c>
      <c r="O68" s="3">
        <f t="shared" ref="O68:P68" si="51">O28/$C28</f>
        <v>1</v>
      </c>
      <c r="P68" s="3">
        <f t="shared" si="51"/>
        <v>0.3125</v>
      </c>
    </row>
    <row r="69" spans="1:16" x14ac:dyDescent="0.3">
      <c r="A69" s="6">
        <f t="shared" si="45"/>
        <v>11</v>
      </c>
      <c r="B69" t="str">
        <f t="shared" si="45"/>
        <v>SUPERIOR DE INSPECTORES DE HACIENDA DEL ESTADO</v>
      </c>
      <c r="C69" s="3">
        <f t="shared" ref="C69:N69" si="52">C29/$C29</f>
        <v>1</v>
      </c>
      <c r="D69" s="3">
        <f t="shared" si="52"/>
        <v>1.1627906976744187</v>
      </c>
      <c r="E69" s="3">
        <f t="shared" si="52"/>
        <v>0.69767441860465118</v>
      </c>
      <c r="F69" s="3">
        <f t="shared" si="52"/>
        <v>0.34883720930232559</v>
      </c>
      <c r="G69" s="3">
        <f t="shared" si="52"/>
        <v>0.34883720930232559</v>
      </c>
      <c r="H69" s="3">
        <f t="shared" si="52"/>
        <v>0.34883720930232559</v>
      </c>
      <c r="I69" s="3">
        <f t="shared" si="52"/>
        <v>0.34883720930232559</v>
      </c>
      <c r="J69" s="3">
        <f t="shared" si="52"/>
        <v>0.34883720930232559</v>
      </c>
      <c r="K69" s="3">
        <f t="shared" si="52"/>
        <v>0.46511627906976744</v>
      </c>
      <c r="L69" s="3">
        <f t="shared" si="52"/>
        <v>1.1627906976744187</v>
      </c>
      <c r="M69" s="3">
        <f t="shared" si="52"/>
        <v>0</v>
      </c>
      <c r="N69" s="3">
        <f t="shared" si="52"/>
        <v>0.90697674418604646</v>
      </c>
      <c r="O69" s="3">
        <f t="shared" ref="O69:P69" si="53">O29/$C29</f>
        <v>3.3953488372093021</v>
      </c>
      <c r="P69" s="3">
        <f t="shared" si="53"/>
        <v>2.3720930232558142</v>
      </c>
    </row>
    <row r="70" spans="1:16" x14ac:dyDescent="0.3">
      <c r="A70" s="6">
        <f t="shared" si="45"/>
        <v>13</v>
      </c>
      <c r="B70" t="str">
        <f t="shared" si="45"/>
        <v>SUPERIOR DE INSPECTORES DE SEGUROS DEL ESTADO</v>
      </c>
      <c r="C70" s="3">
        <f t="shared" ref="C70:N70" si="54">C30/$C30</f>
        <v>1</v>
      </c>
      <c r="D70" s="3">
        <f t="shared" si="54"/>
        <v>0.8</v>
      </c>
      <c r="E70" s="3">
        <f t="shared" si="54"/>
        <v>0.4</v>
      </c>
      <c r="F70" s="3">
        <f t="shared" si="54"/>
        <v>0</v>
      </c>
      <c r="G70" s="3">
        <f t="shared" si="54"/>
        <v>0.8</v>
      </c>
      <c r="H70" s="3">
        <f t="shared" si="54"/>
        <v>0</v>
      </c>
      <c r="I70" s="3">
        <f t="shared" si="54"/>
        <v>0.6</v>
      </c>
      <c r="J70" s="3">
        <f t="shared" si="54"/>
        <v>0.8</v>
      </c>
      <c r="K70" s="3">
        <f t="shared" si="54"/>
        <v>0.8</v>
      </c>
      <c r="L70" s="3">
        <f t="shared" si="54"/>
        <v>1.2</v>
      </c>
      <c r="M70" s="3">
        <f t="shared" si="54"/>
        <v>1.2</v>
      </c>
      <c r="N70" s="3">
        <f t="shared" si="54"/>
        <v>1.4</v>
      </c>
      <c r="O70" s="3">
        <f t="shared" ref="O70:P70" si="55">O30/$C30</f>
        <v>1.4</v>
      </c>
      <c r="P70" s="3">
        <f t="shared" si="55"/>
        <v>0.9</v>
      </c>
    </row>
    <row r="71" spans="1:16" x14ac:dyDescent="0.3">
      <c r="A71" s="6">
        <f t="shared" si="45"/>
        <v>1502</v>
      </c>
      <c r="B71" t="str">
        <f t="shared" si="45"/>
        <v>SUPERIOR DE INSPECTORES DE TRABAJO Y SEGURIDAD SOCIAL</v>
      </c>
      <c r="C71" s="3">
        <f t="shared" ref="C71:N71" si="56">C31/$C31</f>
        <v>1</v>
      </c>
      <c r="D71" s="3">
        <f t="shared" si="56"/>
        <v>1.8461538461538463</v>
      </c>
      <c r="E71" s="3">
        <f t="shared" si="56"/>
        <v>0</v>
      </c>
      <c r="F71" s="3">
        <f t="shared" si="56"/>
        <v>0.26153846153846155</v>
      </c>
      <c r="G71" s="3">
        <f t="shared" si="56"/>
        <v>0.30769230769230771</v>
      </c>
      <c r="H71" s="3">
        <f t="shared" si="56"/>
        <v>0.13846153846153847</v>
      </c>
      <c r="I71" s="3">
        <f t="shared" si="56"/>
        <v>0.15384615384615385</v>
      </c>
      <c r="J71" s="3">
        <f t="shared" si="56"/>
        <v>0.23076923076923078</v>
      </c>
      <c r="K71" s="3">
        <f t="shared" si="56"/>
        <v>0.18461538461538463</v>
      </c>
      <c r="L71" s="3">
        <f t="shared" si="56"/>
        <v>0.52307692307692311</v>
      </c>
      <c r="M71" s="3">
        <f t="shared" si="56"/>
        <v>0</v>
      </c>
      <c r="N71" s="3">
        <f t="shared" si="56"/>
        <v>0.69230769230769229</v>
      </c>
      <c r="O71" s="3">
        <f t="shared" ref="O71:P71" si="57">O31/$C31</f>
        <v>0.69230769230769229</v>
      </c>
      <c r="P71" s="3">
        <f t="shared" si="57"/>
        <v>0.69230769230769229</v>
      </c>
    </row>
    <row r="72" spans="1:16" x14ac:dyDescent="0.3">
      <c r="A72" s="6">
        <f t="shared" si="45"/>
        <v>12</v>
      </c>
      <c r="B72" t="str">
        <f t="shared" si="45"/>
        <v>SUPERIOR DE INTERVENTORES Y AUDITORES DEL ESTADO</v>
      </c>
      <c r="C72" s="3">
        <f t="shared" ref="C72:N72" si="58">C32/$C32</f>
        <v>1</v>
      </c>
      <c r="D72" s="3">
        <f t="shared" si="58"/>
        <v>1</v>
      </c>
      <c r="E72" s="3">
        <f t="shared" si="58"/>
        <v>0.58333333333333337</v>
      </c>
      <c r="F72" s="3">
        <f t="shared" si="58"/>
        <v>0</v>
      </c>
      <c r="G72" s="3">
        <f t="shared" si="58"/>
        <v>0.83333333333333337</v>
      </c>
      <c r="H72" s="3">
        <f t="shared" si="58"/>
        <v>0.41666666666666669</v>
      </c>
      <c r="I72" s="3">
        <f t="shared" si="58"/>
        <v>1.1666666666666667</v>
      </c>
      <c r="J72" s="3">
        <f t="shared" si="58"/>
        <v>1.1666666666666667</v>
      </c>
      <c r="K72" s="3">
        <f t="shared" si="58"/>
        <v>1.75</v>
      </c>
      <c r="L72" s="3">
        <f t="shared" si="58"/>
        <v>2.0833333333333335</v>
      </c>
      <c r="M72" s="3">
        <f t="shared" si="58"/>
        <v>0</v>
      </c>
      <c r="N72" s="3">
        <f t="shared" si="58"/>
        <v>2.0833333333333335</v>
      </c>
      <c r="O72" s="3">
        <f t="shared" ref="O72:P72" si="59">O32/$C32</f>
        <v>1.6666666666666667</v>
      </c>
      <c r="P72" s="3">
        <f t="shared" si="59"/>
        <v>1.25</v>
      </c>
    </row>
    <row r="73" spans="1:16" x14ac:dyDescent="0.3">
      <c r="A73" s="6">
        <f t="shared" si="45"/>
        <v>1400</v>
      </c>
      <c r="B73" t="str">
        <f t="shared" si="45"/>
        <v>SUPERIOR DE METEOROLOGOS DEL ESTADO</v>
      </c>
      <c r="C73" s="3">
        <f t="shared" ref="C73:N73" si="60">C33/$C33</f>
        <v>1</v>
      </c>
      <c r="D73" s="3">
        <f t="shared" si="60"/>
        <v>5</v>
      </c>
      <c r="E73" s="3">
        <f t="shared" si="60"/>
        <v>1.5</v>
      </c>
      <c r="F73" s="3">
        <f t="shared" si="60"/>
        <v>0</v>
      </c>
      <c r="G73" s="3">
        <f t="shared" si="60"/>
        <v>3.5</v>
      </c>
      <c r="H73" s="3">
        <f t="shared" si="60"/>
        <v>0</v>
      </c>
      <c r="I73" s="3">
        <f t="shared" si="60"/>
        <v>0</v>
      </c>
      <c r="J73" s="3">
        <f t="shared" si="60"/>
        <v>2.5</v>
      </c>
      <c r="K73" s="3">
        <f t="shared" si="60"/>
        <v>2.5</v>
      </c>
      <c r="L73" s="3">
        <f t="shared" si="60"/>
        <v>6</v>
      </c>
      <c r="M73" s="3">
        <f t="shared" si="60"/>
        <v>3.5</v>
      </c>
      <c r="N73" s="3">
        <f t="shared" si="60"/>
        <v>6</v>
      </c>
      <c r="O73" s="3">
        <f t="shared" ref="O73:P73" si="61">O33/$C33</f>
        <v>5.5</v>
      </c>
      <c r="P73" s="3">
        <f t="shared" si="61"/>
        <v>5.5</v>
      </c>
    </row>
    <row r="74" spans="1:16" x14ac:dyDescent="0.3">
      <c r="A74" s="6">
        <f t="shared" si="45"/>
        <v>601</v>
      </c>
      <c r="B74" t="str">
        <f t="shared" si="45"/>
        <v>SUPERIOR DE TÉCNICOS COMERCIALES Y ECONOMISTAS DEL ESTADO</v>
      </c>
      <c r="C74" s="3">
        <f t="shared" ref="C74:N74" si="62">C34/$C34</f>
        <v>1</v>
      </c>
      <c r="D74" s="3">
        <f t="shared" si="62"/>
        <v>1</v>
      </c>
      <c r="E74" s="3">
        <f t="shared" si="62"/>
        <v>0.56000000000000005</v>
      </c>
      <c r="F74" s="3">
        <f t="shared" si="62"/>
        <v>0</v>
      </c>
      <c r="G74" s="3">
        <f t="shared" si="62"/>
        <v>0.52</v>
      </c>
      <c r="H74" s="3">
        <f t="shared" si="62"/>
        <v>0</v>
      </c>
      <c r="I74" s="3">
        <f t="shared" si="62"/>
        <v>0.48</v>
      </c>
      <c r="J74" s="3">
        <f t="shared" si="62"/>
        <v>0.48</v>
      </c>
      <c r="K74" s="3">
        <f t="shared" si="62"/>
        <v>0.84</v>
      </c>
      <c r="L74" s="3">
        <f t="shared" si="62"/>
        <v>1.24</v>
      </c>
      <c r="M74" s="3">
        <f t="shared" si="62"/>
        <v>0.8</v>
      </c>
      <c r="N74" s="3">
        <f t="shared" si="62"/>
        <v>0.8</v>
      </c>
      <c r="O74" s="3">
        <f t="shared" ref="O74:P74" si="63">O34/$C34</f>
        <v>0.76</v>
      </c>
      <c r="P74" s="3">
        <f t="shared" si="63"/>
        <v>0.72</v>
      </c>
    </row>
    <row r="75" spans="1:16" x14ac:dyDescent="0.3">
      <c r="A75" s="6">
        <f t="shared" si="45"/>
        <v>902</v>
      </c>
      <c r="B75" t="str">
        <f t="shared" si="45"/>
        <v>SUPERIOR DE TÉCNICOS DE INSTITUCIONES PENITENCIARIAS</v>
      </c>
      <c r="C75" s="3">
        <f t="shared" ref="C75:N75" si="64">C35/$C35</f>
        <v>1</v>
      </c>
      <c r="D75" s="3">
        <f t="shared" si="64"/>
        <v>1.4444444444444444</v>
      </c>
      <c r="E75" s="3">
        <f t="shared" si="64"/>
        <v>0</v>
      </c>
      <c r="F75" s="3">
        <f t="shared" si="64"/>
        <v>0.37777777777777777</v>
      </c>
      <c r="G75" s="3">
        <f t="shared" si="64"/>
        <v>0.33333333333333331</v>
      </c>
      <c r="H75" s="3">
        <f t="shared" si="64"/>
        <v>0</v>
      </c>
      <c r="I75" s="3">
        <f t="shared" si="64"/>
        <v>0</v>
      </c>
      <c r="J75" s="3">
        <f t="shared" si="64"/>
        <v>0.22222222222222221</v>
      </c>
      <c r="K75" s="3">
        <f t="shared" si="64"/>
        <v>0.33333333333333331</v>
      </c>
      <c r="L75" s="3">
        <f t="shared" si="64"/>
        <v>0.66666666666666663</v>
      </c>
      <c r="M75" s="3">
        <f t="shared" si="64"/>
        <v>0.66666666666666663</v>
      </c>
      <c r="N75" s="3">
        <f t="shared" si="64"/>
        <v>1</v>
      </c>
      <c r="O75" s="3">
        <f t="shared" ref="O75:P75" si="65">O35/$C35</f>
        <v>1.1555555555555554</v>
      </c>
      <c r="P75" s="3">
        <f t="shared" si="65"/>
        <v>1.1555555555555554</v>
      </c>
    </row>
    <row r="76" spans="1:16" x14ac:dyDescent="0.3">
      <c r="A76" s="6">
        <f>A38</f>
        <v>1166</v>
      </c>
      <c r="B76" t="str">
        <f>B38</f>
        <v>SUPERIOR SISTEMAS Y TECNOLOG.INFORMACION ADMON.DEL ESTADO</v>
      </c>
      <c r="C76" s="3">
        <f t="shared" ref="C76:N76" si="66">C38/$C38</f>
        <v>1</v>
      </c>
      <c r="D76" s="3">
        <f t="shared" si="66"/>
        <v>1.8</v>
      </c>
      <c r="E76" s="3">
        <f t="shared" si="66"/>
        <v>1.3</v>
      </c>
      <c r="F76" s="3">
        <f t="shared" si="66"/>
        <v>0.3</v>
      </c>
      <c r="G76" s="3">
        <f t="shared" si="66"/>
        <v>0.6</v>
      </c>
      <c r="H76" s="3">
        <f t="shared" si="66"/>
        <v>0</v>
      </c>
      <c r="I76" s="3">
        <f t="shared" si="66"/>
        <v>0.6</v>
      </c>
      <c r="J76" s="3">
        <f t="shared" si="66"/>
        <v>0.5</v>
      </c>
      <c r="K76" s="3">
        <f t="shared" si="66"/>
        <v>1.3</v>
      </c>
      <c r="L76" s="3">
        <f t="shared" si="66"/>
        <v>1.6</v>
      </c>
      <c r="M76" s="3">
        <f t="shared" si="66"/>
        <v>1.6</v>
      </c>
      <c r="N76" s="3">
        <f t="shared" si="66"/>
        <v>1.6</v>
      </c>
      <c r="O76" s="3">
        <f t="shared" ref="O76:P76" si="67">O38/$C38</f>
        <v>2</v>
      </c>
      <c r="P76" s="3">
        <f t="shared" si="67"/>
        <v>3</v>
      </c>
    </row>
    <row r="77" spans="1:16" x14ac:dyDescent="0.3">
      <c r="A77" s="6">
        <f>A39</f>
        <v>5</v>
      </c>
      <c r="B77" t="str">
        <f>B39</f>
        <v>TRADUCTORES INTÉRPRETES</v>
      </c>
      <c r="C77" s="3">
        <f t="shared" ref="C77:N77" si="68">C39/$C39</f>
        <v>1</v>
      </c>
      <c r="D77" s="3">
        <f t="shared" si="68"/>
        <v>0.8</v>
      </c>
      <c r="E77" s="3">
        <f t="shared" si="68"/>
        <v>0</v>
      </c>
      <c r="F77" s="3">
        <f t="shared" si="68"/>
        <v>0</v>
      </c>
      <c r="G77" s="3">
        <f t="shared" si="68"/>
        <v>0</v>
      </c>
      <c r="H77" s="3">
        <f t="shared" si="68"/>
        <v>0</v>
      </c>
      <c r="I77" s="3">
        <f t="shared" si="68"/>
        <v>0.8</v>
      </c>
      <c r="J77" s="3">
        <f t="shared" si="68"/>
        <v>0.4</v>
      </c>
      <c r="K77" s="3">
        <f t="shared" si="68"/>
        <v>1.2</v>
      </c>
      <c r="L77" s="3">
        <f t="shared" si="68"/>
        <v>1</v>
      </c>
      <c r="M77" s="3">
        <f t="shared" si="68"/>
        <v>1.2</v>
      </c>
      <c r="N77" s="3">
        <f t="shared" si="68"/>
        <v>1.2</v>
      </c>
      <c r="O77" s="3">
        <f t="shared" ref="O77:P77" si="69">O39/$C39</f>
        <v>4.8</v>
      </c>
      <c r="P77" s="3">
        <f t="shared" si="69"/>
        <v>4</v>
      </c>
    </row>
    <row r="79" spans="1:16" x14ac:dyDescent="0.3">
      <c r="B79" s="5" t="s">
        <v>42</v>
      </c>
    </row>
    <row r="80" spans="1:16" x14ac:dyDescent="0.3">
      <c r="C80">
        <f t="shared" ref="C80:M80" si="70">C43</f>
        <v>2007</v>
      </c>
      <c r="D80">
        <f t="shared" si="70"/>
        <v>2008</v>
      </c>
      <c r="E80">
        <f t="shared" si="70"/>
        <v>2009</v>
      </c>
      <c r="F80">
        <f t="shared" si="70"/>
        <v>2010</v>
      </c>
      <c r="G80">
        <f t="shared" si="70"/>
        <v>2011</v>
      </c>
      <c r="H80">
        <f t="shared" si="70"/>
        <v>2012</v>
      </c>
      <c r="I80">
        <f t="shared" si="70"/>
        <v>2013</v>
      </c>
      <c r="J80">
        <f t="shared" si="70"/>
        <v>2014</v>
      </c>
      <c r="K80">
        <f t="shared" si="70"/>
        <v>2015</v>
      </c>
      <c r="L80">
        <f t="shared" si="70"/>
        <v>2016</v>
      </c>
      <c r="M80">
        <f t="shared" si="70"/>
        <v>2017</v>
      </c>
      <c r="N80">
        <v>2018</v>
      </c>
      <c r="O80">
        <v>2019</v>
      </c>
      <c r="P80">
        <v>2020</v>
      </c>
    </row>
    <row r="81" spans="1:16" x14ac:dyDescent="0.3">
      <c r="A81" s="6">
        <f t="shared" ref="A81:M81" si="71">A44</f>
        <v>903</v>
      </c>
      <c r="B81" t="str">
        <f t="shared" si="71"/>
        <v>ABOGADOS DEL ESTADO</v>
      </c>
      <c r="C81" s="3">
        <f t="shared" si="71"/>
        <v>1</v>
      </c>
      <c r="D81" s="3">
        <f t="shared" si="71"/>
        <v>0</v>
      </c>
      <c r="E81" s="3">
        <f t="shared" si="71"/>
        <v>1.1363636363636365</v>
      </c>
      <c r="F81" s="3">
        <f t="shared" si="71"/>
        <v>0</v>
      </c>
      <c r="G81" s="3">
        <f t="shared" si="71"/>
        <v>0.90909090909090906</v>
      </c>
      <c r="H81" s="3">
        <f t="shared" si="71"/>
        <v>0.22727272727272727</v>
      </c>
      <c r="I81" s="3">
        <f t="shared" si="71"/>
        <v>0.5</v>
      </c>
      <c r="J81" s="3">
        <f t="shared" si="71"/>
        <v>0.68181818181818177</v>
      </c>
      <c r="K81" s="3">
        <f t="shared" si="71"/>
        <v>1.1363636363636365</v>
      </c>
      <c r="L81" s="3">
        <f t="shared" si="71"/>
        <v>0.90909090909090906</v>
      </c>
      <c r="M81" s="3">
        <f t="shared" si="71"/>
        <v>0.90909090909090906</v>
      </c>
      <c r="N81" s="3">
        <f t="shared" ref="N81:O81" si="72">N44</f>
        <v>1.1363636363636365</v>
      </c>
      <c r="O81" s="3">
        <f t="shared" si="72"/>
        <v>1.1363636363636365</v>
      </c>
      <c r="P81" s="3">
        <f t="shared" ref="P81" si="73">P44</f>
        <v>1.1363636363636365</v>
      </c>
    </row>
    <row r="82" spans="1:16" x14ac:dyDescent="0.3">
      <c r="A82" s="6">
        <f t="shared" ref="A82:M82" si="74">A57</f>
        <v>701</v>
      </c>
      <c r="B82" t="str">
        <f t="shared" si="74"/>
        <v>INGENIEROS DE MINAS DEL ESTADO</v>
      </c>
      <c r="C82" s="3">
        <f t="shared" si="74"/>
        <v>1</v>
      </c>
      <c r="D82" s="3">
        <f t="shared" si="74"/>
        <v>1</v>
      </c>
      <c r="E82" s="3">
        <f t="shared" si="74"/>
        <v>0</v>
      </c>
      <c r="F82" s="3">
        <f t="shared" si="74"/>
        <v>0</v>
      </c>
      <c r="G82" s="3">
        <f t="shared" si="74"/>
        <v>0</v>
      </c>
      <c r="H82" s="3">
        <f t="shared" si="74"/>
        <v>0</v>
      </c>
      <c r="I82" s="3">
        <f t="shared" si="74"/>
        <v>0</v>
      </c>
      <c r="J82" s="3">
        <f t="shared" si="74"/>
        <v>0.2857142857142857</v>
      </c>
      <c r="K82" s="3">
        <f t="shared" si="74"/>
        <v>1.4285714285714286</v>
      </c>
      <c r="L82" s="3">
        <f t="shared" si="74"/>
        <v>1.2857142857142858</v>
      </c>
      <c r="M82" s="3">
        <f t="shared" si="74"/>
        <v>1.2857142857142858</v>
      </c>
      <c r="N82" s="3">
        <f t="shared" ref="N82:O82" si="75">N57</f>
        <v>1.5714285714285714</v>
      </c>
      <c r="O82" s="3">
        <f t="shared" si="75"/>
        <v>1.4285714285714286</v>
      </c>
      <c r="P82" s="3">
        <f t="shared" ref="P82" si="76">P57</f>
        <v>1.1428571428571428</v>
      </c>
    </row>
    <row r="83" spans="1:16" x14ac:dyDescent="0.3">
      <c r="A83" s="6">
        <f t="shared" ref="A83:M83" si="77">A61</f>
        <v>700</v>
      </c>
      <c r="B83" t="str">
        <f t="shared" si="77"/>
        <v>INGENIEROS INDUSTRIALES DEL ESTADO</v>
      </c>
      <c r="C83" s="3">
        <f t="shared" si="77"/>
        <v>1</v>
      </c>
      <c r="D83" s="3">
        <f t="shared" si="77"/>
        <v>1</v>
      </c>
      <c r="E83" s="3">
        <f t="shared" si="77"/>
        <v>0.30769230769230771</v>
      </c>
      <c r="F83" s="3">
        <f t="shared" si="77"/>
        <v>0</v>
      </c>
      <c r="G83" s="3">
        <f t="shared" si="77"/>
        <v>0.53846153846153844</v>
      </c>
      <c r="H83" s="3">
        <f t="shared" si="77"/>
        <v>0</v>
      </c>
      <c r="I83" s="3">
        <f t="shared" si="77"/>
        <v>0</v>
      </c>
      <c r="J83" s="3">
        <f t="shared" si="77"/>
        <v>0.61538461538461542</v>
      </c>
      <c r="K83" s="3">
        <f t="shared" si="77"/>
        <v>2.3076923076923075</v>
      </c>
      <c r="L83" s="3">
        <f t="shared" si="77"/>
        <v>3.3846153846153846</v>
      </c>
      <c r="M83" s="3">
        <f t="shared" si="77"/>
        <v>3</v>
      </c>
      <c r="N83" s="3">
        <f t="shared" ref="N83:O83" si="78">N61</f>
        <v>2.6923076923076925</v>
      </c>
      <c r="O83" s="3">
        <f t="shared" si="78"/>
        <v>3.0769230769230771</v>
      </c>
      <c r="P83" s="3">
        <f t="shared" ref="P83" si="79">P61</f>
        <v>3.8461538461538463</v>
      </c>
    </row>
    <row r="84" spans="1:16" x14ac:dyDescent="0.3">
      <c r="A84" s="6">
        <f t="shared" ref="A84:M84" si="80">A66</f>
        <v>1111</v>
      </c>
      <c r="B84" t="str">
        <f t="shared" si="80"/>
        <v>SUPERIOR DE ADMINISTRADORES CIVILES DEL ESTADO</v>
      </c>
      <c r="C84" s="3">
        <f t="shared" si="80"/>
        <v>1</v>
      </c>
      <c r="D84" s="3">
        <f t="shared" si="80"/>
        <v>1</v>
      </c>
      <c r="E84" s="3">
        <f t="shared" si="80"/>
        <v>0.84444444444444444</v>
      </c>
      <c r="F84" s="3">
        <f t="shared" si="80"/>
        <v>0</v>
      </c>
      <c r="G84" s="3">
        <f t="shared" si="80"/>
        <v>0.66666666666666663</v>
      </c>
      <c r="H84" s="3">
        <f t="shared" si="80"/>
        <v>0</v>
      </c>
      <c r="I84" s="3">
        <f t="shared" si="80"/>
        <v>0.66666666666666663</v>
      </c>
      <c r="J84" s="3">
        <f t="shared" si="80"/>
        <v>0.44444444444444442</v>
      </c>
      <c r="K84" s="3">
        <f t="shared" si="80"/>
        <v>0.88888888888888884</v>
      </c>
      <c r="L84" s="3">
        <f t="shared" si="80"/>
        <v>1.3333333333333333</v>
      </c>
      <c r="M84" s="3">
        <f t="shared" si="80"/>
        <v>1.4444444444444444</v>
      </c>
      <c r="N84" s="3">
        <f t="shared" ref="N84:O84" si="81">N66</f>
        <v>1.4444444444444444</v>
      </c>
      <c r="O84" s="3">
        <f t="shared" si="81"/>
        <v>1.4444444444444444</v>
      </c>
      <c r="P84" s="3">
        <f t="shared" ref="P84" si="82">P66</f>
        <v>1.1111111111111112</v>
      </c>
    </row>
    <row r="85" spans="1:16" x14ac:dyDescent="0.3">
      <c r="A85" s="6">
        <f t="shared" ref="A85:M85" si="83">A69</f>
        <v>11</v>
      </c>
      <c r="B85" t="str">
        <f t="shared" si="83"/>
        <v>SUPERIOR DE INSPECTORES DE HACIENDA DEL ESTADO</v>
      </c>
      <c r="C85" s="3">
        <f t="shared" si="83"/>
        <v>1</v>
      </c>
      <c r="D85" s="3">
        <f t="shared" si="83"/>
        <v>1.1627906976744187</v>
      </c>
      <c r="E85" s="3">
        <f t="shared" si="83"/>
        <v>0.69767441860465118</v>
      </c>
      <c r="F85" s="3">
        <f t="shared" si="83"/>
        <v>0.34883720930232559</v>
      </c>
      <c r="G85" s="3">
        <f t="shared" si="83"/>
        <v>0.34883720930232559</v>
      </c>
      <c r="H85" s="3">
        <f t="shared" si="83"/>
        <v>0.34883720930232559</v>
      </c>
      <c r="I85" s="3">
        <f t="shared" si="83"/>
        <v>0.34883720930232559</v>
      </c>
      <c r="J85" s="3">
        <f t="shared" si="83"/>
        <v>0.34883720930232559</v>
      </c>
      <c r="K85" s="3">
        <f t="shared" si="83"/>
        <v>0.46511627906976744</v>
      </c>
      <c r="L85" s="3">
        <f t="shared" si="83"/>
        <v>1.1627906976744187</v>
      </c>
      <c r="M85" s="3">
        <f t="shared" si="83"/>
        <v>0</v>
      </c>
      <c r="N85" s="3">
        <f t="shared" ref="N85:O85" si="84">N69</f>
        <v>0.90697674418604646</v>
      </c>
      <c r="O85" s="3">
        <f t="shared" si="84"/>
        <v>3.3953488372093021</v>
      </c>
      <c r="P85" s="3">
        <f t="shared" ref="P85" si="85">P69</f>
        <v>2.3720930232558142</v>
      </c>
    </row>
    <row r="86" spans="1:16" x14ac:dyDescent="0.3">
      <c r="A86" s="6">
        <f t="shared" ref="A86:M86" si="86">A74</f>
        <v>601</v>
      </c>
      <c r="B86" t="str">
        <f t="shared" si="86"/>
        <v>SUPERIOR DE TÉCNICOS COMERCIALES Y ECONOMISTAS DEL ESTADO</v>
      </c>
      <c r="C86" s="3">
        <f t="shared" si="86"/>
        <v>1</v>
      </c>
      <c r="D86" s="3">
        <f t="shared" si="86"/>
        <v>1</v>
      </c>
      <c r="E86" s="3">
        <f t="shared" si="86"/>
        <v>0.56000000000000005</v>
      </c>
      <c r="F86" s="3">
        <f t="shared" si="86"/>
        <v>0</v>
      </c>
      <c r="G86" s="3">
        <f t="shared" si="86"/>
        <v>0.52</v>
      </c>
      <c r="H86" s="3">
        <f t="shared" si="86"/>
        <v>0</v>
      </c>
      <c r="I86" s="3">
        <f t="shared" si="86"/>
        <v>0.48</v>
      </c>
      <c r="J86" s="3">
        <f t="shared" si="86"/>
        <v>0.48</v>
      </c>
      <c r="K86" s="3">
        <f t="shared" si="86"/>
        <v>0.84</v>
      </c>
      <c r="L86" s="3">
        <f t="shared" si="86"/>
        <v>1.24</v>
      </c>
      <c r="M86" s="3">
        <f t="shared" si="86"/>
        <v>0.8</v>
      </c>
      <c r="N86" s="3">
        <f t="shared" ref="N86:O86" si="87">N74</f>
        <v>0.8</v>
      </c>
      <c r="O86" s="3">
        <f t="shared" si="87"/>
        <v>0.76</v>
      </c>
      <c r="P86" s="3">
        <f t="shared" ref="P86" si="88">P74</f>
        <v>0.72</v>
      </c>
    </row>
    <row r="87" spans="1:16" x14ac:dyDescent="0.3">
      <c r="A87" s="6">
        <f t="shared" ref="A87:M87" si="89">A76</f>
        <v>1166</v>
      </c>
      <c r="B87" t="str">
        <f t="shared" si="89"/>
        <v>SUPERIOR SISTEMAS Y TECNOLOG.INFORMACION ADMON.DEL ESTADO</v>
      </c>
      <c r="C87" s="3">
        <f t="shared" si="89"/>
        <v>1</v>
      </c>
      <c r="D87" s="3">
        <f t="shared" si="89"/>
        <v>1.8</v>
      </c>
      <c r="E87" s="3">
        <f t="shared" si="89"/>
        <v>1.3</v>
      </c>
      <c r="F87" s="3">
        <f t="shared" si="89"/>
        <v>0.3</v>
      </c>
      <c r="G87" s="3">
        <f t="shared" si="89"/>
        <v>0.6</v>
      </c>
      <c r="H87" s="3">
        <f t="shared" si="89"/>
        <v>0</v>
      </c>
      <c r="I87" s="3">
        <f t="shared" si="89"/>
        <v>0.6</v>
      </c>
      <c r="J87" s="3">
        <f t="shared" si="89"/>
        <v>0.5</v>
      </c>
      <c r="K87" s="3">
        <f t="shared" si="89"/>
        <v>1.3</v>
      </c>
      <c r="L87" s="3">
        <f t="shared" si="89"/>
        <v>1.6</v>
      </c>
      <c r="M87" s="3">
        <f t="shared" si="89"/>
        <v>1.6</v>
      </c>
      <c r="N87" s="3">
        <f t="shared" ref="N87:O87" si="90">N76</f>
        <v>1.6</v>
      </c>
      <c r="O87" s="3">
        <f t="shared" si="90"/>
        <v>2</v>
      </c>
      <c r="P87" s="3">
        <f t="shared" ref="P87" si="91">P76</f>
        <v>3</v>
      </c>
    </row>
    <row r="88" spans="1:16" x14ac:dyDescent="0.3"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</row>
    <row r="89" spans="1:16" x14ac:dyDescent="0.3">
      <c r="B89" s="5" t="s">
        <v>45</v>
      </c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</row>
    <row r="90" spans="1:16" x14ac:dyDescent="0.3">
      <c r="C90" s="11">
        <v>2007</v>
      </c>
      <c r="D90" s="11">
        <v>2008</v>
      </c>
      <c r="E90" s="11">
        <v>2009</v>
      </c>
      <c r="F90" s="11">
        <v>2010</v>
      </c>
      <c r="G90" s="11">
        <v>2011</v>
      </c>
      <c r="H90" s="11">
        <v>2012</v>
      </c>
      <c r="I90" s="11">
        <v>2013</v>
      </c>
      <c r="J90" s="11">
        <v>2014</v>
      </c>
      <c r="K90" s="11">
        <v>2015</v>
      </c>
      <c r="L90" s="11">
        <v>2016</v>
      </c>
      <c r="M90" s="11">
        <v>2017</v>
      </c>
      <c r="N90" s="11">
        <v>2018</v>
      </c>
      <c r="O90" s="11">
        <v>2019</v>
      </c>
      <c r="P90" s="11">
        <v>2020</v>
      </c>
    </row>
    <row r="91" spans="1:16" x14ac:dyDescent="0.3">
      <c r="A91" s="6">
        <v>903</v>
      </c>
      <c r="B91" t="s">
        <v>1</v>
      </c>
      <c r="C91" s="10">
        <f>VLOOKUP($A91,$A$3:$O$40,C$136,FALSE)/VLOOKUP($A91,'Activos a enero 2020'!$A$2:$B$37,2,FALSE)</f>
        <v>3.4321372854914198E-2</v>
      </c>
      <c r="D91" s="10">
        <f>VLOOKUP($A91,$A$3:$O$40,D$136,FALSE)/VLOOKUP($A91,'Activos a enero 2020'!$A$2:$B$37,2,FALSE)</f>
        <v>0</v>
      </c>
      <c r="E91" s="10">
        <f>VLOOKUP($A91,$A$3:$O$40,E$136,FALSE)/VLOOKUP($A91,'Activos a enero 2020'!$A$2:$B$37,2,FALSE)</f>
        <v>3.9001560062402497E-2</v>
      </c>
      <c r="F91" s="10">
        <f>VLOOKUP($A91,$A$3:$O$40,F$136,FALSE)/VLOOKUP($A91,'Activos a enero 2020'!$A$2:$B$37,2,FALSE)</f>
        <v>0</v>
      </c>
      <c r="G91" s="10">
        <f>VLOOKUP($A91,$A$3:$O$40,G$136,FALSE)/VLOOKUP($A91,'Activos a enero 2020'!$A$2:$B$37,2,FALSE)</f>
        <v>3.1201248049921998E-2</v>
      </c>
      <c r="H91" s="10">
        <f>VLOOKUP($A91,$A$3:$O$40,H$136,FALSE)/VLOOKUP($A91,'Activos a enero 2020'!$A$2:$B$37,2,FALSE)</f>
        <v>7.8003120124804995E-3</v>
      </c>
      <c r="I91" s="10">
        <f>VLOOKUP($A91,$A$3:$O$40,I$136,FALSE)/VLOOKUP($A91,'Activos a enero 2020'!$A$2:$B$37,2,FALSE)</f>
        <v>1.7160686427457099E-2</v>
      </c>
      <c r="J91" s="10">
        <f>VLOOKUP($A91,$A$3:$O$40,J$136,FALSE)/VLOOKUP($A91,'Activos a enero 2020'!$A$2:$B$37,2,FALSE)</f>
        <v>2.3400936037441498E-2</v>
      </c>
      <c r="K91" s="10">
        <f>VLOOKUP($A91,$A$3:$O$40,K$136,FALSE)/VLOOKUP($A91,'Activos a enero 2020'!$A$2:$B$37,2,FALSE)</f>
        <v>3.9001560062402497E-2</v>
      </c>
      <c r="L91" s="10">
        <f>VLOOKUP($A91,$A$3:$O$40,L$136,FALSE)/VLOOKUP($A91,'Activos a enero 2020'!$A$2:$B$37,2,FALSE)</f>
        <v>3.1201248049921998E-2</v>
      </c>
      <c r="M91" s="10">
        <f>VLOOKUP($A91,$A$3:$O$40,M$136,FALSE)/VLOOKUP($A91,'Activos a enero 2020'!$A$2:$B$37,2,FALSE)</f>
        <v>3.1201248049921998E-2</v>
      </c>
      <c r="N91" s="10">
        <f>VLOOKUP($A91,$A$3:$O$40,N$136,FALSE)/VLOOKUP($A91,'Activos a enero 2020'!$A$2:$B$37,2,FALSE)</f>
        <v>3.9001560062402497E-2</v>
      </c>
      <c r="O91" s="10">
        <f>VLOOKUP($A91,$A$3:$P$40,O$136,FALSE)/VLOOKUP($A91,'Activos a enero 2020'!$A$2:$B$37,2,FALSE)</f>
        <v>3.9001560062402497E-2</v>
      </c>
      <c r="P91" s="10">
        <f>VLOOKUP($A91,$A$3:$P$40,P$136,FALSE)/VLOOKUP($A91,'Activos a enero 2020'!$A$2:$B$37,2,FALSE)</f>
        <v>3.9001560062402497E-2</v>
      </c>
    </row>
    <row r="92" spans="1:16" x14ac:dyDescent="0.3">
      <c r="A92" s="6">
        <v>605</v>
      </c>
      <c r="B92" t="s">
        <v>2</v>
      </c>
      <c r="C92" s="10">
        <f>VLOOKUP($A92,$A$3:$O$40,C$136,FALSE)/VLOOKUP($A92,'Activos a enero 2020'!$A$2:$B$37,2,FALSE)</f>
        <v>7.0652173913043473E-2</v>
      </c>
      <c r="D92" s="10">
        <f>VLOOKUP($A92,$A$3:$O$40,D$136,FALSE)/VLOOKUP($A92,'Activos a enero 2020'!$A$2:$B$37,2,FALSE)</f>
        <v>9.2391304347826081E-2</v>
      </c>
      <c r="E92" s="10">
        <f>VLOOKUP($A92,$A$3:$O$40,E$136,FALSE)/VLOOKUP($A92,'Activos a enero 2020'!$A$2:$B$37,2,FALSE)</f>
        <v>1.358695652173913E-2</v>
      </c>
      <c r="F92" s="10">
        <f>VLOOKUP($A92,$A$3:$O$40,F$136,FALSE)/VLOOKUP($A92,'Activos a enero 2020'!$A$2:$B$37,2,FALSE)</f>
        <v>0</v>
      </c>
      <c r="G92" s="10">
        <f>VLOOKUP($A92,$A$3:$O$40,G$136,FALSE)/VLOOKUP($A92,'Activos a enero 2020'!$A$2:$B$37,2,FALSE)</f>
        <v>0</v>
      </c>
      <c r="H92" s="10">
        <f>VLOOKUP($A92,$A$3:$O$40,H$136,FALSE)/VLOOKUP($A92,'Activos a enero 2020'!$A$2:$B$37,2,FALSE)</f>
        <v>0</v>
      </c>
      <c r="I92" s="10">
        <f>VLOOKUP($A92,$A$3:$O$40,I$136,FALSE)/VLOOKUP($A92,'Activos a enero 2020'!$A$2:$B$37,2,FALSE)</f>
        <v>1.358695652173913E-2</v>
      </c>
      <c r="J92" s="10">
        <f>VLOOKUP($A92,$A$3:$O$40,J$136,FALSE)/VLOOKUP($A92,'Activos a enero 2020'!$A$2:$B$37,2,FALSE)</f>
        <v>1.358695652173913E-2</v>
      </c>
      <c r="K92" s="10">
        <f>VLOOKUP($A92,$A$3:$O$40,K$136,FALSE)/VLOOKUP($A92,'Activos a enero 2020'!$A$2:$B$37,2,FALSE)</f>
        <v>0.10597826086956522</v>
      </c>
      <c r="L92" s="10">
        <f>VLOOKUP($A92,$A$3:$O$40,L$136,FALSE)/VLOOKUP($A92,'Activos a enero 2020'!$A$2:$B$37,2,FALSE)</f>
        <v>8.6956521739130432E-2</v>
      </c>
      <c r="M92" s="10">
        <f>VLOOKUP($A92,$A$3:$O$40,M$136,FALSE)/VLOOKUP($A92,'Activos a enero 2020'!$A$2:$B$37,2,FALSE)</f>
        <v>5.9782608695652176E-2</v>
      </c>
      <c r="N92" s="10">
        <f>VLOOKUP($A92,$A$3:$O$40,N$136,FALSE)/VLOOKUP($A92,'Activos a enero 2020'!$A$2:$B$37,2,FALSE)</f>
        <v>0.10869565217391304</v>
      </c>
      <c r="O92" s="10">
        <f>VLOOKUP($A92,$A$3:$P$40,O$136,FALSE)/VLOOKUP($A92,'Activos a enero 2020'!$A$2:$B$37,2,FALSE)</f>
        <v>0.11956521739130435</v>
      </c>
      <c r="P92" s="10">
        <f>VLOOKUP($A92,$A$3:$P$40,P$136,FALSE)/VLOOKUP($A92,'Activos a enero 2020'!$A$2:$B$37,2,FALSE)</f>
        <v>9.2391304347826081E-2</v>
      </c>
    </row>
    <row r="93" spans="1:16" x14ac:dyDescent="0.3">
      <c r="A93" s="6">
        <v>1105</v>
      </c>
      <c r="B93" t="s">
        <v>0</v>
      </c>
      <c r="C93" s="10">
        <f>VLOOKUP($A93,$A$3:$O$40,C$136,FALSE)/VLOOKUP($A93,'Activos a enero 2020'!$A$2:$B$37,2,FALSE)</f>
        <v>0.05</v>
      </c>
      <c r="D93" s="10">
        <f>VLOOKUP($A93,$A$3:$O$40,D$136,FALSE)/VLOOKUP($A93,'Activos a enero 2020'!$A$2:$B$37,2,FALSE)</f>
        <v>0.05</v>
      </c>
      <c r="E93" s="10">
        <f>VLOOKUP($A93,$A$3:$O$40,E$136,FALSE)/VLOOKUP($A93,'Activos a enero 2020'!$A$2:$B$37,2,FALSE)</f>
        <v>0</v>
      </c>
      <c r="F93" s="10">
        <f>VLOOKUP($A93,$A$3:$O$40,F$136,FALSE)/VLOOKUP($A93,'Activos a enero 2020'!$A$2:$B$37,2,FALSE)</f>
        <v>0</v>
      </c>
      <c r="G93" s="10">
        <f>VLOOKUP($A93,$A$3:$O$40,G$136,FALSE)/VLOOKUP($A93,'Activos a enero 2020'!$A$2:$B$37,2,FALSE)</f>
        <v>0</v>
      </c>
      <c r="H93" s="10">
        <f>VLOOKUP($A93,$A$3:$O$40,H$136,FALSE)/VLOOKUP($A93,'Activos a enero 2020'!$A$2:$B$37,2,FALSE)</f>
        <v>0</v>
      </c>
      <c r="I93" s="10">
        <f>VLOOKUP($A93,$A$3:$O$40,I$136,FALSE)/VLOOKUP($A93,'Activos a enero 2020'!$A$2:$B$37,2,FALSE)</f>
        <v>0</v>
      </c>
      <c r="J93" s="10">
        <f>VLOOKUP($A93,$A$3:$O$40,J$136,FALSE)/VLOOKUP($A93,'Activos a enero 2020'!$A$2:$B$37,2,FALSE)</f>
        <v>0</v>
      </c>
      <c r="K93" s="10">
        <f>VLOOKUP($A93,$A$3:$O$40,K$136,FALSE)/VLOOKUP($A93,'Activos a enero 2020'!$A$2:$B$37,2,FALSE)</f>
        <v>7.4999999999999997E-2</v>
      </c>
      <c r="L93" s="10">
        <f>VLOOKUP($A93,$A$3:$O$40,L$136,FALSE)/VLOOKUP($A93,'Activos a enero 2020'!$A$2:$B$37,2,FALSE)</f>
        <v>7.4999999999999997E-2</v>
      </c>
      <c r="M93" s="10">
        <f>VLOOKUP($A93,$A$3:$O$40,M$136,FALSE)/VLOOKUP($A93,'Activos a enero 2020'!$A$2:$B$37,2,FALSE)</f>
        <v>0.125</v>
      </c>
      <c r="N93" s="10">
        <f>VLOOKUP($A93,$A$3:$O$40,N$136,FALSE)/VLOOKUP($A93,'Activos a enero 2020'!$A$2:$B$37,2,FALSE)</f>
        <v>0.15</v>
      </c>
      <c r="O93" s="10">
        <f>VLOOKUP($A93,$A$3:$P$40,O$136,FALSE)/VLOOKUP($A93,'Activos a enero 2020'!$A$2:$B$37,2,FALSE)</f>
        <v>0.15</v>
      </c>
      <c r="P93" s="10">
        <f>VLOOKUP($A93,$A$3:$P$40,P$136,FALSE)/VLOOKUP($A93,'Activos a enero 2020'!$A$2:$B$37,2,FALSE)</f>
        <v>0.15</v>
      </c>
    </row>
    <row r="94" spans="1:16" x14ac:dyDescent="0.3">
      <c r="A94" s="6">
        <v>1</v>
      </c>
      <c r="B94" t="s">
        <v>3</v>
      </c>
      <c r="C94" s="10">
        <f>VLOOKUP($A94,$A$3:$O$40,C$136,FALSE)/VLOOKUP($A94,'Activos a enero 2020'!$A$2:$B$37,2,FALSE)</f>
        <v>5.6561085972850679E-2</v>
      </c>
      <c r="D94" s="10">
        <f>VLOOKUP($A94,$A$3:$O$40,D$136,FALSE)/VLOOKUP($A94,'Activos a enero 2020'!$A$2:$B$37,2,FALSE)</f>
        <v>5.6561085972850679E-2</v>
      </c>
      <c r="E94" s="10">
        <f>VLOOKUP($A94,$A$3:$O$40,E$136,FALSE)/VLOOKUP($A94,'Activos a enero 2020'!$A$2:$B$37,2,FALSE)</f>
        <v>5.090497737556561E-2</v>
      </c>
      <c r="F94" s="10">
        <f>VLOOKUP($A94,$A$3:$O$40,F$136,FALSE)/VLOOKUP($A94,'Activos a enero 2020'!$A$2:$B$37,2,FALSE)</f>
        <v>1.9230769230769232E-2</v>
      </c>
      <c r="G94" s="10">
        <f>VLOOKUP($A94,$A$3:$O$40,G$136,FALSE)/VLOOKUP($A94,'Activos a enero 2020'!$A$2:$B$37,2,FALSE)</f>
        <v>0</v>
      </c>
      <c r="H94" s="10">
        <f>VLOOKUP($A94,$A$3:$O$40,H$136,FALSE)/VLOOKUP($A94,'Activos a enero 2020'!$A$2:$B$37,2,FALSE)</f>
        <v>0</v>
      </c>
      <c r="I94" s="10">
        <f>VLOOKUP($A94,$A$3:$O$40,I$136,FALSE)/VLOOKUP($A94,'Activos a enero 2020'!$A$2:$B$37,2,FALSE)</f>
        <v>1.6968325791855202E-2</v>
      </c>
      <c r="J94" s="10">
        <f>VLOOKUP($A94,$A$3:$O$40,J$136,FALSE)/VLOOKUP($A94,'Activos a enero 2020'!$A$2:$B$37,2,FALSE)</f>
        <v>1.3574660633484163E-2</v>
      </c>
      <c r="K94" s="10">
        <f>VLOOKUP($A94,$A$3:$O$40,K$136,FALSE)/VLOOKUP($A94,'Activos a enero 2020'!$A$2:$B$37,2,FALSE)</f>
        <v>1.9230769230769232E-2</v>
      </c>
      <c r="L94" s="10">
        <f>VLOOKUP($A94,$A$3:$O$40,L$136,FALSE)/VLOOKUP($A94,'Activos a enero 2020'!$A$2:$B$37,2,FALSE)</f>
        <v>2.2624434389140271E-2</v>
      </c>
      <c r="M94" s="10">
        <f>VLOOKUP($A94,$A$3:$O$40,M$136,FALSE)/VLOOKUP($A94,'Activos a enero 2020'!$A$2:$B$37,2,FALSE)</f>
        <v>2.9411764705882353E-2</v>
      </c>
      <c r="N94" s="10">
        <f>VLOOKUP($A94,$A$3:$O$40,N$136,FALSE)/VLOOKUP($A94,'Activos a enero 2020'!$A$2:$B$37,2,FALSE)</f>
        <v>3.8461538461538464E-2</v>
      </c>
      <c r="O94" s="10">
        <f>VLOOKUP($A94,$A$3:$P$40,O$136,FALSE)/VLOOKUP($A94,'Activos a enero 2020'!$A$2:$B$37,2,FALSE)</f>
        <v>4.1855203619909499E-2</v>
      </c>
      <c r="P94" s="10">
        <f>VLOOKUP($A94,$A$3:$P$40,P$136,FALSE)/VLOOKUP($A94,'Activos a enero 2020'!$A$2:$B$37,2,FALSE)</f>
        <v>3.8461538461538464E-2</v>
      </c>
    </row>
    <row r="95" spans="1:16" x14ac:dyDescent="0.3">
      <c r="A95" s="6">
        <v>6</v>
      </c>
      <c r="B95" t="s">
        <v>4</v>
      </c>
      <c r="C95" s="10">
        <f>VLOOKUP($A95,$A$3:$O$40,C$136,FALSE)/VLOOKUP($A95,'Activos a enero 2020'!$A$2:$B$37,2,FALSE)</f>
        <v>6.7873303167420809E-2</v>
      </c>
      <c r="D95" s="10">
        <f>VLOOKUP($A95,$A$3:$O$40,D$136,FALSE)/VLOOKUP($A95,'Activos a enero 2020'!$A$2:$B$37,2,FALSE)</f>
        <v>9.0497737556561084E-2</v>
      </c>
      <c r="E95" s="10">
        <f>VLOOKUP($A95,$A$3:$O$40,E$136,FALSE)/VLOOKUP($A95,'Activos a enero 2020'!$A$2:$B$37,2,FALSE)</f>
        <v>2.2624434389140271E-2</v>
      </c>
      <c r="F95" s="10">
        <f>VLOOKUP($A95,$A$3:$O$40,F$136,FALSE)/VLOOKUP($A95,'Activos a enero 2020'!$A$2:$B$37,2,FALSE)</f>
        <v>0</v>
      </c>
      <c r="G95" s="10">
        <f>VLOOKUP($A95,$A$3:$O$40,G$136,FALSE)/VLOOKUP($A95,'Activos a enero 2020'!$A$2:$B$37,2,FALSE)</f>
        <v>2.2624434389140271E-2</v>
      </c>
      <c r="H95" s="10">
        <f>VLOOKUP($A95,$A$3:$O$40,H$136,FALSE)/VLOOKUP($A95,'Activos a enero 2020'!$A$2:$B$37,2,FALSE)</f>
        <v>0</v>
      </c>
      <c r="I95" s="10">
        <f>VLOOKUP($A95,$A$3:$O$40,I$136,FALSE)/VLOOKUP($A95,'Activos a enero 2020'!$A$2:$B$37,2,FALSE)</f>
        <v>0</v>
      </c>
      <c r="J95" s="10">
        <f>VLOOKUP($A95,$A$3:$O$40,J$136,FALSE)/VLOOKUP($A95,'Activos a enero 2020'!$A$2:$B$37,2,FALSE)</f>
        <v>9.0497737556561094E-3</v>
      </c>
      <c r="K95" s="10">
        <f>VLOOKUP($A95,$A$3:$O$40,K$136,FALSE)/VLOOKUP($A95,'Activos a enero 2020'!$A$2:$B$37,2,FALSE)</f>
        <v>4.5248868778280542E-2</v>
      </c>
      <c r="L95" s="10">
        <f>VLOOKUP($A95,$A$3:$O$40,L$136,FALSE)/VLOOKUP($A95,'Activos a enero 2020'!$A$2:$B$37,2,FALSE)</f>
        <v>4.9773755656108594E-2</v>
      </c>
      <c r="M95" s="10">
        <f>VLOOKUP($A95,$A$3:$O$40,M$136,FALSE)/VLOOKUP($A95,'Activos a enero 2020'!$A$2:$B$37,2,FALSE)</f>
        <v>8.5972850678733032E-2</v>
      </c>
      <c r="N95" s="10">
        <f>VLOOKUP($A95,$A$3:$O$40,N$136,FALSE)/VLOOKUP($A95,'Activos a enero 2020'!$A$2:$B$37,2,FALSE)</f>
        <v>6.7873303167420809E-2</v>
      </c>
      <c r="O95" s="10">
        <f>VLOOKUP($A95,$A$3:$P$40,O$136,FALSE)/VLOOKUP($A95,'Activos a enero 2020'!$A$2:$B$37,2,FALSE)</f>
        <v>4.5248868778280542E-2</v>
      </c>
      <c r="P95" s="10">
        <f>VLOOKUP($A95,$A$3:$P$40,P$136,FALSE)/VLOOKUP($A95,'Activos a enero 2020'!$A$2:$B$37,2,FALSE)</f>
        <v>4.5248868778280542E-2</v>
      </c>
    </row>
    <row r="96" spans="1:16" x14ac:dyDescent="0.3">
      <c r="A96" s="6">
        <v>304</v>
      </c>
      <c r="B96" t="s">
        <v>5</v>
      </c>
      <c r="C96" s="10">
        <f>VLOOKUP($A96,$A$3:$O$40,C$136,FALSE)/VLOOKUP($A96,'Activos a enero 2020'!$A$2:$B$37,2,FALSE)</f>
        <v>2.7100271002710027E-3</v>
      </c>
      <c r="D96" s="10">
        <f>VLOOKUP($A96,$A$3:$O$40,D$136,FALSE)/VLOOKUP($A96,'Activos a enero 2020'!$A$2:$B$37,2,FALSE)</f>
        <v>0</v>
      </c>
      <c r="E96" s="10">
        <f>VLOOKUP($A96,$A$3:$O$40,E$136,FALSE)/VLOOKUP($A96,'Activos a enero 2020'!$A$2:$B$37,2,FALSE)</f>
        <v>0</v>
      </c>
      <c r="F96" s="10">
        <f>VLOOKUP($A96,$A$3:$O$40,F$136,FALSE)/VLOOKUP($A96,'Activos a enero 2020'!$A$2:$B$37,2,FALSE)</f>
        <v>0</v>
      </c>
      <c r="G96" s="10">
        <f>VLOOKUP($A96,$A$3:$O$40,G$136,FALSE)/VLOOKUP($A96,'Activos a enero 2020'!$A$2:$B$37,2,FALSE)</f>
        <v>0</v>
      </c>
      <c r="H96" s="10">
        <f>VLOOKUP($A96,$A$3:$O$40,H$136,FALSE)/VLOOKUP($A96,'Activos a enero 2020'!$A$2:$B$37,2,FALSE)</f>
        <v>0</v>
      </c>
      <c r="I96" s="10">
        <f>VLOOKUP($A96,$A$3:$O$40,I$136,FALSE)/VLOOKUP($A96,'Activos a enero 2020'!$A$2:$B$37,2,FALSE)</f>
        <v>0</v>
      </c>
      <c r="J96" s="10">
        <f>VLOOKUP($A96,$A$3:$O$40,J$136,FALSE)/VLOOKUP($A96,'Activos a enero 2020'!$A$2:$B$37,2,FALSE)</f>
        <v>0</v>
      </c>
      <c r="K96" s="10">
        <f>VLOOKUP($A96,$A$3:$O$40,K$136,FALSE)/VLOOKUP($A96,'Activos a enero 2020'!$A$2:$B$37,2,FALSE)</f>
        <v>1.3550135501355014E-2</v>
      </c>
      <c r="L96" s="10">
        <f>VLOOKUP($A96,$A$3:$O$40,L$136,FALSE)/VLOOKUP($A96,'Activos a enero 2020'!$A$2:$B$37,2,FALSE)</f>
        <v>5.4200542005420058E-2</v>
      </c>
      <c r="M96" s="10">
        <f>VLOOKUP($A96,$A$3:$O$40,M$136,FALSE)/VLOOKUP($A96,'Activos a enero 2020'!$A$2:$B$37,2,FALSE)</f>
        <v>5.9620596205962058E-2</v>
      </c>
      <c r="N96" s="10">
        <f>VLOOKUP($A96,$A$3:$O$40,N$136,FALSE)/VLOOKUP($A96,'Activos a enero 2020'!$A$2:$B$37,2,FALSE)</f>
        <v>6.2330623306233061E-2</v>
      </c>
      <c r="O96" s="10">
        <f>VLOOKUP($A96,$A$3:$P$40,O$136,FALSE)/VLOOKUP($A96,'Activos a enero 2020'!$A$2:$B$37,2,FALSE)</f>
        <v>6.2330623306233061E-2</v>
      </c>
      <c r="P96" s="10">
        <f>VLOOKUP($A96,$A$3:$P$40,P$136,FALSE)/VLOOKUP($A96,'Activos a enero 2020'!$A$2:$B$37,2,FALSE)</f>
        <v>0</v>
      </c>
    </row>
    <row r="97" spans="1:16" x14ac:dyDescent="0.3">
      <c r="A97" s="6">
        <v>304</v>
      </c>
      <c r="B97" t="s">
        <v>6</v>
      </c>
      <c r="C97" s="10">
        <f>VLOOKUP($A97,$A$3:$O$40,C$136,FALSE)/VLOOKUP($A97,'Activos a enero 2020'!$A$2:$B$37,2,FALSE)</f>
        <v>2.7100271002710027E-3</v>
      </c>
      <c r="D97" s="10">
        <f>VLOOKUP($A97,$A$3:$O$40,D$136,FALSE)/VLOOKUP($A97,'Activos a enero 2020'!$A$2:$B$37,2,FALSE)</f>
        <v>0</v>
      </c>
      <c r="E97" s="10">
        <f>VLOOKUP($A97,$A$3:$O$40,E$136,FALSE)/VLOOKUP($A97,'Activos a enero 2020'!$A$2:$B$37,2,FALSE)</f>
        <v>0</v>
      </c>
      <c r="F97" s="10">
        <f>VLOOKUP($A97,$A$3:$O$40,F$136,FALSE)/VLOOKUP($A97,'Activos a enero 2020'!$A$2:$B$37,2,FALSE)</f>
        <v>0</v>
      </c>
      <c r="G97" s="10">
        <f>VLOOKUP($A97,$A$3:$O$40,G$136,FALSE)/VLOOKUP($A97,'Activos a enero 2020'!$A$2:$B$37,2,FALSE)</f>
        <v>0</v>
      </c>
      <c r="H97" s="10">
        <f>VLOOKUP($A97,$A$3:$O$40,H$136,FALSE)/VLOOKUP($A97,'Activos a enero 2020'!$A$2:$B$37,2,FALSE)</f>
        <v>0</v>
      </c>
      <c r="I97" s="10">
        <f>VLOOKUP($A97,$A$3:$O$40,I$136,FALSE)/VLOOKUP($A97,'Activos a enero 2020'!$A$2:$B$37,2,FALSE)</f>
        <v>0</v>
      </c>
      <c r="J97" s="10">
        <f>VLOOKUP($A97,$A$3:$O$40,J$136,FALSE)/VLOOKUP($A97,'Activos a enero 2020'!$A$2:$B$37,2,FALSE)</f>
        <v>0</v>
      </c>
      <c r="K97" s="10">
        <f>VLOOKUP($A97,$A$3:$O$40,K$136,FALSE)/VLOOKUP($A97,'Activos a enero 2020'!$A$2:$B$37,2,FALSE)</f>
        <v>1.3550135501355014E-2</v>
      </c>
      <c r="L97" s="10">
        <f>VLOOKUP($A97,$A$3:$O$40,L$136,FALSE)/VLOOKUP($A97,'Activos a enero 2020'!$A$2:$B$37,2,FALSE)</f>
        <v>5.4200542005420058E-2</v>
      </c>
      <c r="M97" s="10">
        <f>VLOOKUP($A97,$A$3:$O$40,M$136,FALSE)/VLOOKUP($A97,'Activos a enero 2020'!$A$2:$B$37,2,FALSE)</f>
        <v>5.9620596205962058E-2</v>
      </c>
      <c r="N97" s="10">
        <f>VLOOKUP($A97,$A$3:$O$40,N$136,FALSE)/VLOOKUP($A97,'Activos a enero 2020'!$A$2:$B$37,2,FALSE)</f>
        <v>6.2330623306233061E-2</v>
      </c>
      <c r="O97" s="10">
        <f>VLOOKUP($A97,$A$3:$P$40,O$136,FALSE)/VLOOKUP($A97,'Activos a enero 2020'!$A$2:$B$37,2,FALSE)</f>
        <v>6.2330623306233061E-2</v>
      </c>
      <c r="P97" s="10">
        <f>VLOOKUP($A97,$A$3:$P$40,P$136,FALSE)/VLOOKUP($A97,'Activos a enero 2020'!$A$2:$B$37,2,FALSE)</f>
        <v>0</v>
      </c>
    </row>
    <row r="98" spans="1:16" x14ac:dyDescent="0.3">
      <c r="A98" s="6">
        <v>305</v>
      </c>
      <c r="B98" t="s">
        <v>7</v>
      </c>
      <c r="C98" s="10">
        <f>VLOOKUP($A98,$A$3:$O$40,C$136,FALSE)/VLOOKUP($A98,'Activos a enero 2020'!$A$2:$B$37,2,FALSE)</f>
        <v>6.4885496183206104E-2</v>
      </c>
      <c r="D98" s="10">
        <f>VLOOKUP($A98,$A$3:$O$40,D$136,FALSE)/VLOOKUP($A98,'Activos a enero 2020'!$A$2:$B$37,2,FALSE)</f>
        <v>4.9618320610687022E-2</v>
      </c>
      <c r="E98" s="10">
        <f>VLOOKUP($A98,$A$3:$O$40,E$136,FALSE)/VLOOKUP($A98,'Activos a enero 2020'!$A$2:$B$37,2,FALSE)</f>
        <v>1.5267175572519083E-2</v>
      </c>
      <c r="F98" s="10">
        <f>VLOOKUP($A98,$A$3:$O$40,F$136,FALSE)/VLOOKUP($A98,'Activos a enero 2020'!$A$2:$B$37,2,FALSE)</f>
        <v>0</v>
      </c>
      <c r="G98" s="10">
        <f>VLOOKUP($A98,$A$3:$O$40,G$136,FALSE)/VLOOKUP($A98,'Activos a enero 2020'!$A$2:$B$37,2,FALSE)</f>
        <v>0</v>
      </c>
      <c r="H98" s="10">
        <f>VLOOKUP($A98,$A$3:$O$40,H$136,FALSE)/VLOOKUP($A98,'Activos a enero 2020'!$A$2:$B$37,2,FALSE)</f>
        <v>0</v>
      </c>
      <c r="I98" s="10">
        <f>VLOOKUP($A98,$A$3:$O$40,I$136,FALSE)/VLOOKUP($A98,'Activos a enero 2020'!$A$2:$B$37,2,FALSE)</f>
        <v>0</v>
      </c>
      <c r="J98" s="10">
        <f>VLOOKUP($A98,$A$3:$O$40,J$136,FALSE)/VLOOKUP($A98,'Activos a enero 2020'!$A$2:$B$37,2,FALSE)</f>
        <v>0</v>
      </c>
      <c r="K98" s="10">
        <f>VLOOKUP($A98,$A$3:$O$40,K$136,FALSE)/VLOOKUP($A98,'Activos a enero 2020'!$A$2:$B$37,2,FALSE)</f>
        <v>0.12213740458015267</v>
      </c>
      <c r="L98" s="10">
        <f>VLOOKUP($A98,$A$3:$O$40,L$136,FALSE)/VLOOKUP($A98,'Activos a enero 2020'!$A$2:$B$37,2,FALSE)</f>
        <v>0.1183206106870229</v>
      </c>
      <c r="M98" s="10">
        <f>VLOOKUP($A98,$A$3:$O$40,M$136,FALSE)/VLOOKUP($A98,'Activos a enero 2020'!$A$2:$B$37,2,FALSE)</f>
        <v>0.14122137404580154</v>
      </c>
      <c r="N98" s="10">
        <f>VLOOKUP($A98,$A$3:$O$40,N$136,FALSE)/VLOOKUP($A98,'Activos a enero 2020'!$A$2:$B$37,2,FALSE)</f>
        <v>0.15648854961832062</v>
      </c>
      <c r="O98" s="10">
        <f>VLOOKUP($A98,$A$3:$P$40,O$136,FALSE)/VLOOKUP($A98,'Activos a enero 2020'!$A$2:$B$37,2,FALSE)</f>
        <v>0.15648854961832062</v>
      </c>
      <c r="P98" s="10">
        <f>VLOOKUP($A98,$A$3:$P$40,P$136,FALSE)/VLOOKUP($A98,'Activos a enero 2020'!$A$2:$B$37,2,FALSE)</f>
        <v>0</v>
      </c>
    </row>
    <row r="99" spans="1:16" x14ac:dyDescent="0.3">
      <c r="A99" s="6">
        <v>900</v>
      </c>
      <c r="B99" t="s">
        <v>8</v>
      </c>
      <c r="C99" s="10">
        <f>VLOOKUP($A99,$A$3:$O$40,C$136,FALSE)/VLOOKUP($A99,'Activos a enero 2020'!$A$2:$B$37,2,FALSE)</f>
        <v>3.3195020746887967E-2</v>
      </c>
      <c r="D99" s="10">
        <f>VLOOKUP($A99,$A$3:$O$40,D$136,FALSE)/VLOOKUP($A99,'Activos a enero 2020'!$A$2:$B$37,2,FALSE)</f>
        <v>3.3195020746887967E-2</v>
      </c>
      <c r="E99" s="10">
        <f>VLOOKUP($A99,$A$3:$O$40,E$136,FALSE)/VLOOKUP($A99,'Activos a enero 2020'!$A$2:$B$37,2,FALSE)</f>
        <v>0</v>
      </c>
      <c r="F99" s="10">
        <f>VLOOKUP($A99,$A$3:$O$40,F$136,FALSE)/VLOOKUP($A99,'Activos a enero 2020'!$A$2:$B$37,2,FALSE)</f>
        <v>2.0746887966804978E-2</v>
      </c>
      <c r="G99" s="10">
        <f>VLOOKUP($A99,$A$3:$O$40,G$136,FALSE)/VLOOKUP($A99,'Activos a enero 2020'!$A$2:$B$37,2,FALSE)</f>
        <v>0</v>
      </c>
      <c r="H99" s="10">
        <f>VLOOKUP($A99,$A$3:$O$40,H$136,FALSE)/VLOOKUP($A99,'Activos a enero 2020'!$A$2:$B$37,2,FALSE)</f>
        <v>0</v>
      </c>
      <c r="I99" s="10">
        <f>VLOOKUP($A99,$A$3:$O$40,I$136,FALSE)/VLOOKUP($A99,'Activos a enero 2020'!$A$2:$B$37,2,FALSE)</f>
        <v>0</v>
      </c>
      <c r="J99" s="10">
        <f>VLOOKUP($A99,$A$3:$O$40,J$136,FALSE)/VLOOKUP($A99,'Activos a enero 2020'!$A$2:$B$37,2,FALSE)</f>
        <v>2.0746887966804978E-2</v>
      </c>
      <c r="K99" s="10">
        <f>VLOOKUP($A99,$A$3:$O$40,K$136,FALSE)/VLOOKUP($A99,'Activos a enero 2020'!$A$2:$B$37,2,FALSE)</f>
        <v>4.1493775933609957E-2</v>
      </c>
      <c r="L99" s="10">
        <f>VLOOKUP($A99,$A$3:$O$40,L$136,FALSE)/VLOOKUP($A99,'Activos a enero 2020'!$A$2:$B$37,2,FALSE)</f>
        <v>3.5269709543568464E-2</v>
      </c>
      <c r="M99" s="10">
        <f>VLOOKUP($A99,$A$3:$O$40,M$136,FALSE)/VLOOKUP($A99,'Activos a enero 2020'!$A$2:$B$37,2,FALSE)</f>
        <v>3.5269709543568464E-2</v>
      </c>
      <c r="N99" s="10">
        <f>VLOOKUP($A99,$A$3:$O$40,N$136,FALSE)/VLOOKUP($A99,'Activos a enero 2020'!$A$2:$B$37,2,FALSE)</f>
        <v>7.2614107883817433E-2</v>
      </c>
      <c r="O99" s="10">
        <f>VLOOKUP($A99,$A$3:$P$40,O$136,FALSE)/VLOOKUP($A99,'Activos a enero 2020'!$A$2:$B$37,2,FALSE)</f>
        <v>8.2987551867219914E-2</v>
      </c>
      <c r="P99" s="10">
        <f>VLOOKUP($A99,$A$3:$P$40,P$136,FALSE)/VLOOKUP($A99,'Activos a enero 2020'!$A$2:$B$37,2,FALSE)</f>
        <v>8.2987551867219914E-2</v>
      </c>
    </row>
    <row r="100" spans="1:16" x14ac:dyDescent="0.3">
      <c r="A100" s="6">
        <v>1209</v>
      </c>
      <c r="B100" t="s">
        <v>9</v>
      </c>
      <c r="C100" s="10">
        <f>VLOOKUP($A100,$A$3:$O$40,C$136,FALSE)/VLOOKUP($A100,'Activos a enero 2020'!$A$2:$B$37,2,FALSE)</f>
        <v>0.14792899408284024</v>
      </c>
      <c r="D100" s="10">
        <f>VLOOKUP($A100,$A$3:$O$40,D$136,FALSE)/VLOOKUP($A100,'Activos a enero 2020'!$A$2:$B$37,2,FALSE)</f>
        <v>0.12130177514792899</v>
      </c>
      <c r="E100" s="10">
        <f>VLOOKUP($A100,$A$3:$O$40,E$136,FALSE)/VLOOKUP($A100,'Activos a enero 2020'!$A$2:$B$37,2,FALSE)</f>
        <v>1.1834319526627219E-2</v>
      </c>
      <c r="F100" s="10">
        <f>VLOOKUP($A100,$A$3:$O$40,F$136,FALSE)/VLOOKUP($A100,'Activos a enero 2020'!$A$2:$B$37,2,FALSE)</f>
        <v>0</v>
      </c>
      <c r="G100" s="10">
        <f>VLOOKUP($A100,$A$3:$O$40,G$136,FALSE)/VLOOKUP($A100,'Activos a enero 2020'!$A$2:$B$37,2,FALSE)</f>
        <v>2.9585798816568046E-2</v>
      </c>
      <c r="H100" s="10">
        <f>VLOOKUP($A100,$A$3:$O$40,H$136,FALSE)/VLOOKUP($A100,'Activos a enero 2020'!$A$2:$B$37,2,FALSE)</f>
        <v>0</v>
      </c>
      <c r="I100" s="10">
        <f>VLOOKUP($A100,$A$3:$O$40,I$136,FALSE)/VLOOKUP($A100,'Activos a enero 2020'!$A$2:$B$37,2,FALSE)</f>
        <v>0</v>
      </c>
      <c r="J100" s="10">
        <f>VLOOKUP($A100,$A$3:$O$40,J$136,FALSE)/VLOOKUP($A100,'Activos a enero 2020'!$A$2:$B$37,2,FALSE)</f>
        <v>1.4792899408284023E-2</v>
      </c>
      <c r="K100" s="10">
        <f>VLOOKUP($A100,$A$3:$O$40,K$136,FALSE)/VLOOKUP($A100,'Activos a enero 2020'!$A$2:$B$37,2,FALSE)</f>
        <v>7.3964497041420121E-2</v>
      </c>
      <c r="L100" s="10">
        <f>VLOOKUP($A100,$A$3:$O$40,L$136,FALSE)/VLOOKUP($A100,'Activos a enero 2020'!$A$2:$B$37,2,FALSE)</f>
        <v>9.4674556213017749E-2</v>
      </c>
      <c r="M100" s="10">
        <f>VLOOKUP($A100,$A$3:$O$40,M$136,FALSE)/VLOOKUP($A100,'Activos a enero 2020'!$A$2:$B$37,2,FALSE)</f>
        <v>0.1242603550295858</v>
      </c>
      <c r="N100" s="10">
        <f>VLOOKUP($A100,$A$3:$O$40,N$136,FALSE)/VLOOKUP($A100,'Activos a enero 2020'!$A$2:$B$37,2,FALSE)</f>
        <v>0.13905325443786981</v>
      </c>
      <c r="O100" s="10">
        <f>VLOOKUP($A100,$A$3:$P$40,O$136,FALSE)/VLOOKUP($A100,'Activos a enero 2020'!$A$2:$B$37,2,FALSE)</f>
        <v>0.16863905325443787</v>
      </c>
      <c r="P100" s="10">
        <f>VLOOKUP($A100,$A$3:$P$40,P$136,FALSE)/VLOOKUP($A100,'Activos a enero 2020'!$A$2:$B$37,2,FALSE)</f>
        <v>0.16863905325443787</v>
      </c>
    </row>
    <row r="101" spans="1:16" x14ac:dyDescent="0.3">
      <c r="A101" s="6">
        <v>1406</v>
      </c>
      <c r="B101" t="s">
        <v>10</v>
      </c>
      <c r="C101" s="10">
        <f>VLOOKUP($A101,$A$3:$O$40,C$136,FALSE)/VLOOKUP($A101,'Activos a enero 2020'!$A$2:$B$37,2,FALSE)</f>
        <v>7.716049382716049E-2</v>
      </c>
      <c r="D101" s="10">
        <f>VLOOKUP($A101,$A$3:$O$40,D$136,FALSE)/VLOOKUP($A101,'Activos a enero 2020'!$A$2:$B$37,2,FALSE)</f>
        <v>4.6296296296296294E-2</v>
      </c>
      <c r="E101" s="10">
        <f>VLOOKUP($A101,$A$3:$O$40,E$136,FALSE)/VLOOKUP($A101,'Activos a enero 2020'!$A$2:$B$37,2,FALSE)</f>
        <v>4.3209876543209874E-2</v>
      </c>
      <c r="F101" s="10">
        <f>VLOOKUP($A101,$A$3:$O$40,F$136,FALSE)/VLOOKUP($A101,'Activos a enero 2020'!$A$2:$B$37,2,FALSE)</f>
        <v>2.1604938271604937E-2</v>
      </c>
      <c r="G101" s="10">
        <f>VLOOKUP($A101,$A$3:$O$40,G$136,FALSE)/VLOOKUP($A101,'Activos a enero 2020'!$A$2:$B$37,2,FALSE)</f>
        <v>2.1604938271604937E-2</v>
      </c>
      <c r="H101" s="10">
        <f>VLOOKUP($A101,$A$3:$O$40,H$136,FALSE)/VLOOKUP($A101,'Activos a enero 2020'!$A$2:$B$37,2,FALSE)</f>
        <v>0</v>
      </c>
      <c r="I101" s="10">
        <f>VLOOKUP($A101,$A$3:$O$40,I$136,FALSE)/VLOOKUP($A101,'Activos a enero 2020'!$A$2:$B$37,2,FALSE)</f>
        <v>3.0864197530864196E-2</v>
      </c>
      <c r="J101" s="10">
        <f>VLOOKUP($A101,$A$3:$O$40,J$136,FALSE)/VLOOKUP($A101,'Activos a enero 2020'!$A$2:$B$37,2,FALSE)</f>
        <v>4.6296296296296294E-2</v>
      </c>
      <c r="K101" s="10">
        <f>VLOOKUP($A101,$A$3:$O$40,K$136,FALSE)/VLOOKUP($A101,'Activos a enero 2020'!$A$2:$B$37,2,FALSE)</f>
        <v>0.12345679012345678</v>
      </c>
      <c r="L101" s="10">
        <f>VLOOKUP($A101,$A$3:$O$40,L$136,FALSE)/VLOOKUP($A101,'Activos a enero 2020'!$A$2:$B$37,2,FALSE)</f>
        <v>0.18518518518518517</v>
      </c>
      <c r="M101" s="10">
        <f>VLOOKUP($A101,$A$3:$O$40,M$136,FALSE)/VLOOKUP($A101,'Activos a enero 2020'!$A$2:$B$37,2,FALSE)</f>
        <v>0.25617283950617287</v>
      </c>
      <c r="N101" s="10">
        <f>VLOOKUP($A101,$A$3:$O$40,N$136,FALSE)/VLOOKUP($A101,'Activos a enero 2020'!$A$2:$B$37,2,FALSE)</f>
        <v>0.27160493827160492</v>
      </c>
      <c r="O101" s="10">
        <f>VLOOKUP($A101,$A$3:$P$40,O$136,FALSE)/VLOOKUP($A101,'Activos a enero 2020'!$A$2:$B$37,2,FALSE)</f>
        <v>0.24691358024691357</v>
      </c>
      <c r="P101" s="10">
        <f>VLOOKUP($A101,$A$3:$P$40,P$136,FALSE)/VLOOKUP($A101,'Activos a enero 2020'!$A$2:$B$37,2,FALSE)</f>
        <v>0.1388888888888889</v>
      </c>
    </row>
    <row r="102" spans="1:16" x14ac:dyDescent="0.3">
      <c r="A102" s="6">
        <v>100</v>
      </c>
      <c r="B102" t="s">
        <v>11</v>
      </c>
      <c r="C102" s="10">
        <f>VLOOKUP($A102,$A$3:$O$40,C$136,FALSE)/VLOOKUP($A102,'Activos a enero 2020'!$A$2:$B$37,2,FALSE)</f>
        <v>5.7500000000000002E-2</v>
      </c>
      <c r="D102" s="10">
        <f>VLOOKUP($A102,$A$3:$O$40,D$136,FALSE)/VLOOKUP($A102,'Activos a enero 2020'!$A$2:$B$37,2,FALSE)</f>
        <v>0.05</v>
      </c>
      <c r="E102" s="10">
        <f>VLOOKUP($A102,$A$3:$O$40,E$136,FALSE)/VLOOKUP($A102,'Activos a enero 2020'!$A$2:$B$37,2,FALSE)</f>
        <v>7.4999999999999997E-3</v>
      </c>
      <c r="F102" s="10">
        <f>VLOOKUP($A102,$A$3:$O$40,F$136,FALSE)/VLOOKUP($A102,'Activos a enero 2020'!$A$2:$B$37,2,FALSE)</f>
        <v>0</v>
      </c>
      <c r="G102" s="10">
        <f>VLOOKUP($A102,$A$3:$O$40,G$136,FALSE)/VLOOKUP($A102,'Activos a enero 2020'!$A$2:$B$37,2,FALSE)</f>
        <v>2.5000000000000001E-2</v>
      </c>
      <c r="H102" s="10">
        <f>VLOOKUP($A102,$A$3:$O$40,H$136,FALSE)/VLOOKUP($A102,'Activos a enero 2020'!$A$2:$B$37,2,FALSE)</f>
        <v>0</v>
      </c>
      <c r="I102" s="10">
        <f>VLOOKUP($A102,$A$3:$O$40,I$136,FALSE)/VLOOKUP($A102,'Activos a enero 2020'!$A$2:$B$37,2,FALSE)</f>
        <v>0</v>
      </c>
      <c r="J102" s="10">
        <f>VLOOKUP($A102,$A$3:$O$40,J$136,FALSE)/VLOOKUP($A102,'Activos a enero 2020'!$A$2:$B$37,2,FALSE)</f>
        <v>4.2500000000000003E-2</v>
      </c>
      <c r="K102" s="10">
        <f>VLOOKUP($A102,$A$3:$O$40,K$136,FALSE)/VLOOKUP($A102,'Activos a enero 2020'!$A$2:$B$37,2,FALSE)</f>
        <v>9.5000000000000001E-2</v>
      </c>
      <c r="L102" s="10">
        <f>VLOOKUP($A102,$A$3:$O$40,L$136,FALSE)/VLOOKUP($A102,'Activos a enero 2020'!$A$2:$B$37,2,FALSE)</f>
        <v>0.1075</v>
      </c>
      <c r="M102" s="10">
        <f>VLOOKUP($A102,$A$3:$O$40,M$136,FALSE)/VLOOKUP($A102,'Activos a enero 2020'!$A$2:$B$37,2,FALSE)</f>
        <v>0.1075</v>
      </c>
      <c r="N102" s="10">
        <f>VLOOKUP($A102,$A$3:$O$40,N$136,FALSE)/VLOOKUP($A102,'Activos a enero 2020'!$A$2:$B$37,2,FALSE)</f>
        <v>9.7500000000000003E-2</v>
      </c>
      <c r="O102" s="10">
        <f>VLOOKUP($A102,$A$3:$P$40,O$136,FALSE)/VLOOKUP($A102,'Activos a enero 2020'!$A$2:$B$37,2,FALSE)</f>
        <v>0.13250000000000001</v>
      </c>
      <c r="P102" s="10">
        <f>VLOOKUP($A102,$A$3:$P$40,P$136,FALSE)/VLOOKUP($A102,'Activos a enero 2020'!$A$2:$B$37,2,FALSE)</f>
        <v>0.1075</v>
      </c>
    </row>
    <row r="103" spans="1:16" x14ac:dyDescent="0.3">
      <c r="A103" s="6">
        <v>1000</v>
      </c>
      <c r="B103" t="s">
        <v>12</v>
      </c>
      <c r="C103" s="10">
        <f>VLOOKUP($A103,$A$3:$O$40,C$136,FALSE)/VLOOKUP($A103,'Activos a enero 2020'!$A$2:$B$37,2,FALSE)</f>
        <v>4.261363636363636E-2</v>
      </c>
      <c r="D103" s="10">
        <f>VLOOKUP($A103,$A$3:$O$40,D$136,FALSE)/VLOOKUP($A103,'Activos a enero 2020'!$A$2:$B$37,2,FALSE)</f>
        <v>2.9829545454545456E-2</v>
      </c>
      <c r="E103" s="10">
        <f>VLOOKUP($A103,$A$3:$O$40,E$136,FALSE)/VLOOKUP($A103,'Activos a enero 2020'!$A$2:$B$37,2,FALSE)</f>
        <v>1.1363636363636364E-2</v>
      </c>
      <c r="F103" s="10">
        <f>VLOOKUP($A103,$A$3:$O$40,F$136,FALSE)/VLOOKUP($A103,'Activos a enero 2020'!$A$2:$B$37,2,FALSE)</f>
        <v>0</v>
      </c>
      <c r="G103" s="10">
        <f>VLOOKUP($A103,$A$3:$O$40,G$136,FALSE)/VLOOKUP($A103,'Activos a enero 2020'!$A$2:$B$37,2,FALSE)</f>
        <v>9.943181818181818E-3</v>
      </c>
      <c r="H103" s="10">
        <f>VLOOKUP($A103,$A$3:$O$40,H$136,FALSE)/VLOOKUP($A103,'Activos a enero 2020'!$A$2:$B$37,2,FALSE)</f>
        <v>0</v>
      </c>
      <c r="I103" s="10">
        <f>VLOOKUP($A103,$A$3:$O$40,I$136,FALSE)/VLOOKUP($A103,'Activos a enero 2020'!$A$2:$B$37,2,FALSE)</f>
        <v>0</v>
      </c>
      <c r="J103" s="10">
        <f>VLOOKUP($A103,$A$3:$O$40,J$136,FALSE)/VLOOKUP($A103,'Activos a enero 2020'!$A$2:$B$37,2,FALSE)</f>
        <v>8.5227272727272721E-3</v>
      </c>
      <c r="K103" s="10">
        <f>VLOOKUP($A103,$A$3:$O$40,K$136,FALSE)/VLOOKUP($A103,'Activos a enero 2020'!$A$2:$B$37,2,FALSE)</f>
        <v>4.1193181818181816E-2</v>
      </c>
      <c r="L103" s="10">
        <f>VLOOKUP($A103,$A$3:$O$40,L$136,FALSE)/VLOOKUP($A103,'Activos a enero 2020'!$A$2:$B$37,2,FALSE)</f>
        <v>5.3977272727272728E-2</v>
      </c>
      <c r="M103" s="10">
        <f>VLOOKUP($A103,$A$3:$O$40,M$136,FALSE)/VLOOKUP($A103,'Activos a enero 2020'!$A$2:$B$37,2,FALSE)</f>
        <v>5.3977272727272728E-2</v>
      </c>
      <c r="N103" s="10">
        <f>VLOOKUP($A103,$A$3:$O$40,N$136,FALSE)/VLOOKUP($A103,'Activos a enero 2020'!$A$2:$B$37,2,FALSE)</f>
        <v>5.823863636363636E-2</v>
      </c>
      <c r="O103" s="10">
        <f>VLOOKUP($A103,$A$3:$P$40,O$136,FALSE)/VLOOKUP($A103,'Activos a enero 2020'!$A$2:$B$37,2,FALSE)</f>
        <v>8.2386363636363633E-2</v>
      </c>
      <c r="P103" s="10">
        <f>VLOOKUP($A103,$A$3:$P$40,P$136,FALSE)/VLOOKUP($A103,'Activos a enero 2020'!$A$2:$B$37,2,FALSE)</f>
        <v>6.8181818181818177E-2</v>
      </c>
    </row>
    <row r="104" spans="1:16" x14ac:dyDescent="0.3">
      <c r="A104" s="6">
        <v>701</v>
      </c>
      <c r="B104" t="s">
        <v>13</v>
      </c>
      <c r="C104" s="10">
        <f>VLOOKUP($A104,$A$3:$O$40,C$136,FALSE)/VLOOKUP($A104,'Activos a enero 2020'!$A$2:$B$37,2,FALSE)</f>
        <v>8.5365853658536592E-2</v>
      </c>
      <c r="D104" s="10">
        <f>VLOOKUP($A104,$A$3:$O$40,D$136,FALSE)/VLOOKUP($A104,'Activos a enero 2020'!$A$2:$B$37,2,FALSE)</f>
        <v>8.5365853658536592E-2</v>
      </c>
      <c r="E104" s="10">
        <f>VLOOKUP($A104,$A$3:$O$40,E$136,FALSE)/VLOOKUP($A104,'Activos a enero 2020'!$A$2:$B$37,2,FALSE)</f>
        <v>0</v>
      </c>
      <c r="F104" s="10">
        <f>VLOOKUP($A104,$A$3:$O$40,F$136,FALSE)/VLOOKUP($A104,'Activos a enero 2020'!$A$2:$B$37,2,FALSE)</f>
        <v>0</v>
      </c>
      <c r="G104" s="10">
        <f>VLOOKUP($A104,$A$3:$O$40,G$136,FALSE)/VLOOKUP($A104,'Activos a enero 2020'!$A$2:$B$37,2,FALSE)</f>
        <v>0</v>
      </c>
      <c r="H104" s="10">
        <f>VLOOKUP($A104,$A$3:$O$40,H$136,FALSE)/VLOOKUP($A104,'Activos a enero 2020'!$A$2:$B$37,2,FALSE)</f>
        <v>0</v>
      </c>
      <c r="I104" s="10">
        <f>VLOOKUP($A104,$A$3:$O$40,I$136,FALSE)/VLOOKUP($A104,'Activos a enero 2020'!$A$2:$B$37,2,FALSE)</f>
        <v>0</v>
      </c>
      <c r="J104" s="10">
        <f>VLOOKUP($A104,$A$3:$O$40,J$136,FALSE)/VLOOKUP($A104,'Activos a enero 2020'!$A$2:$B$37,2,FALSE)</f>
        <v>2.4390243902439025E-2</v>
      </c>
      <c r="K104" s="10">
        <f>VLOOKUP($A104,$A$3:$O$40,K$136,FALSE)/VLOOKUP($A104,'Activos a enero 2020'!$A$2:$B$37,2,FALSE)</f>
        <v>0.12195121951219512</v>
      </c>
      <c r="L104" s="10">
        <f>VLOOKUP($A104,$A$3:$O$40,L$136,FALSE)/VLOOKUP($A104,'Activos a enero 2020'!$A$2:$B$37,2,FALSE)</f>
        <v>0.10975609756097561</v>
      </c>
      <c r="M104" s="10">
        <f>VLOOKUP($A104,$A$3:$O$40,M$136,FALSE)/VLOOKUP($A104,'Activos a enero 2020'!$A$2:$B$37,2,FALSE)</f>
        <v>0.10975609756097561</v>
      </c>
      <c r="N104" s="10">
        <f>VLOOKUP($A104,$A$3:$O$40,N$136,FALSE)/VLOOKUP($A104,'Activos a enero 2020'!$A$2:$B$37,2,FALSE)</f>
        <v>0.13414634146341464</v>
      </c>
      <c r="O104" s="10">
        <f>VLOOKUP($A104,$A$3:$P$40,O$136,FALSE)/VLOOKUP($A104,'Activos a enero 2020'!$A$2:$B$37,2,FALSE)</f>
        <v>0.12195121951219512</v>
      </c>
      <c r="P104" s="10">
        <f>VLOOKUP($A104,$A$3:$P$40,P$136,FALSE)/VLOOKUP($A104,'Activos a enero 2020'!$A$2:$B$37,2,FALSE)</f>
        <v>9.7560975609756101E-2</v>
      </c>
    </row>
    <row r="105" spans="1:16" x14ac:dyDescent="0.3">
      <c r="A105" s="6">
        <v>607</v>
      </c>
      <c r="B105" t="s">
        <v>14</v>
      </c>
      <c r="C105" s="10">
        <f>VLOOKUP($A105,$A$3:$O$40,C$136,FALSE)/VLOOKUP($A105,'Activos a enero 2020'!$A$2:$B$37,2,FALSE)</f>
        <v>0.10526315789473684</v>
      </c>
      <c r="D105" s="10">
        <f>VLOOKUP($A105,$A$3:$O$40,D$136,FALSE)/VLOOKUP($A105,'Activos a enero 2020'!$A$2:$B$37,2,FALSE)</f>
        <v>0.10526315789473684</v>
      </c>
      <c r="E105" s="10">
        <f>VLOOKUP($A105,$A$3:$O$40,E$136,FALSE)/VLOOKUP($A105,'Activos a enero 2020'!$A$2:$B$37,2,FALSE)</f>
        <v>0</v>
      </c>
      <c r="F105" s="10">
        <f>VLOOKUP($A105,$A$3:$O$40,F$136,FALSE)/VLOOKUP($A105,'Activos a enero 2020'!$A$2:$B$37,2,FALSE)</f>
        <v>0</v>
      </c>
      <c r="G105" s="10">
        <f>VLOOKUP($A105,$A$3:$O$40,G$136,FALSE)/VLOOKUP($A105,'Activos a enero 2020'!$A$2:$B$37,2,FALSE)</f>
        <v>0</v>
      </c>
      <c r="H105" s="10">
        <f>VLOOKUP($A105,$A$3:$O$40,H$136,FALSE)/VLOOKUP($A105,'Activos a enero 2020'!$A$2:$B$37,2,FALSE)</f>
        <v>0</v>
      </c>
      <c r="I105" s="10">
        <f>VLOOKUP($A105,$A$3:$O$40,I$136,FALSE)/VLOOKUP($A105,'Activos a enero 2020'!$A$2:$B$37,2,FALSE)</f>
        <v>5.2631578947368418E-2</v>
      </c>
      <c r="J105" s="10">
        <f>VLOOKUP($A105,$A$3:$O$40,J$136,FALSE)/VLOOKUP($A105,'Activos a enero 2020'!$A$2:$B$37,2,FALSE)</f>
        <v>2.6315789473684209E-2</v>
      </c>
      <c r="K105" s="10">
        <f>VLOOKUP($A105,$A$3:$O$40,K$136,FALSE)/VLOOKUP($A105,'Activos a enero 2020'!$A$2:$B$37,2,FALSE)</f>
        <v>0.13157894736842105</v>
      </c>
      <c r="L105" s="10">
        <f>VLOOKUP($A105,$A$3:$O$40,L$136,FALSE)/VLOOKUP($A105,'Activos a enero 2020'!$A$2:$B$37,2,FALSE)</f>
        <v>9.2105263157894732E-2</v>
      </c>
      <c r="M105" s="10">
        <f>VLOOKUP($A105,$A$3:$O$40,M$136,FALSE)/VLOOKUP($A105,'Activos a enero 2020'!$A$2:$B$37,2,FALSE)</f>
        <v>7.8947368421052627E-2</v>
      </c>
      <c r="N105" s="10">
        <f>VLOOKUP($A105,$A$3:$O$40,N$136,FALSE)/VLOOKUP($A105,'Activos a enero 2020'!$A$2:$B$37,2,FALSE)</f>
        <v>7.8947368421052627E-2</v>
      </c>
      <c r="O105" s="10">
        <f>VLOOKUP($A105,$A$3:$P$40,O$136,FALSE)/VLOOKUP($A105,'Activos a enero 2020'!$A$2:$B$37,2,FALSE)</f>
        <v>6.5789473684210523E-2</v>
      </c>
      <c r="P105" s="10">
        <f>VLOOKUP($A105,$A$3:$P$40,P$136,FALSE)/VLOOKUP($A105,'Activos a enero 2020'!$A$2:$B$37,2,FALSE)</f>
        <v>3.9473684210526314E-2</v>
      </c>
    </row>
    <row r="106" spans="1:16" x14ac:dyDescent="0.3">
      <c r="A106" s="6">
        <v>101</v>
      </c>
      <c r="B106" t="s">
        <v>15</v>
      </c>
      <c r="C106" s="10">
        <f>VLOOKUP($A106,$A$3:$O$40,C$136,FALSE)/VLOOKUP($A106,'Activos a enero 2020'!$A$2:$B$37,2,FALSE)</f>
        <v>2.4193548387096774E-2</v>
      </c>
      <c r="D106" s="10">
        <f>VLOOKUP($A106,$A$3:$O$40,D$136,FALSE)/VLOOKUP($A106,'Activos a enero 2020'!$A$2:$B$37,2,FALSE)</f>
        <v>1.6129032258064516E-2</v>
      </c>
      <c r="E106" s="10">
        <f>VLOOKUP($A106,$A$3:$O$40,E$136,FALSE)/VLOOKUP($A106,'Activos a enero 2020'!$A$2:$B$37,2,FALSE)</f>
        <v>0</v>
      </c>
      <c r="F106" s="10">
        <f>VLOOKUP($A106,$A$3:$O$40,F$136,FALSE)/VLOOKUP($A106,'Activos a enero 2020'!$A$2:$B$37,2,FALSE)</f>
        <v>0</v>
      </c>
      <c r="G106" s="10">
        <f>VLOOKUP($A106,$A$3:$O$40,G$136,FALSE)/VLOOKUP($A106,'Activos a enero 2020'!$A$2:$B$37,2,FALSE)</f>
        <v>0</v>
      </c>
      <c r="H106" s="10">
        <f>VLOOKUP($A106,$A$3:$O$40,H$136,FALSE)/VLOOKUP($A106,'Activos a enero 2020'!$A$2:$B$37,2,FALSE)</f>
        <v>0</v>
      </c>
      <c r="I106" s="10">
        <f>VLOOKUP($A106,$A$3:$O$40,I$136,FALSE)/VLOOKUP($A106,'Activos a enero 2020'!$A$2:$B$37,2,FALSE)</f>
        <v>1.6129032258064516E-2</v>
      </c>
      <c r="J106" s="10">
        <f>VLOOKUP($A106,$A$3:$O$40,J$136,FALSE)/VLOOKUP($A106,'Activos a enero 2020'!$A$2:$B$37,2,FALSE)</f>
        <v>1.6129032258064516E-2</v>
      </c>
      <c r="K106" s="10">
        <f>VLOOKUP($A106,$A$3:$O$40,K$136,FALSE)/VLOOKUP($A106,'Activos a enero 2020'!$A$2:$B$37,2,FALSE)</f>
        <v>1.6129032258064516E-2</v>
      </c>
      <c r="L106" s="10">
        <f>VLOOKUP($A106,$A$3:$O$40,L$136,FALSE)/VLOOKUP($A106,'Activos a enero 2020'!$A$2:$B$37,2,FALSE)</f>
        <v>3.2258064516129031E-2</v>
      </c>
      <c r="M106" s="10">
        <f>VLOOKUP($A106,$A$3:$O$40,M$136,FALSE)/VLOOKUP($A106,'Activos a enero 2020'!$A$2:$B$37,2,FALSE)</f>
        <v>8.8709677419354843E-2</v>
      </c>
      <c r="N106" s="10">
        <f>VLOOKUP($A106,$A$3:$O$40,N$136,FALSE)/VLOOKUP($A106,'Activos a enero 2020'!$A$2:$B$37,2,FALSE)</f>
        <v>8.0645161290322578E-2</v>
      </c>
      <c r="O106" s="10">
        <f>VLOOKUP($A106,$A$3:$P$40,O$136,FALSE)/VLOOKUP($A106,'Activos a enero 2020'!$A$2:$B$37,2,FALSE)</f>
        <v>0.10483870967741936</v>
      </c>
      <c r="P106" s="10">
        <f>VLOOKUP($A106,$A$3:$P$40,P$136,FALSE)/VLOOKUP($A106,'Activos a enero 2020'!$A$2:$B$37,2,FALSE)</f>
        <v>8.8709677419354843E-2</v>
      </c>
    </row>
    <row r="107" spans="1:16" x14ac:dyDescent="0.3">
      <c r="A107" s="6">
        <v>1103</v>
      </c>
      <c r="B107" t="s">
        <v>16</v>
      </c>
      <c r="C107" s="10">
        <f>VLOOKUP($A107,$A$3:$O$40,C$136,FALSE)/VLOOKUP($A107,'Activos a enero 2020'!$A$2:$B$37,2,FALSE)</f>
        <v>6.6666666666666666E-2</v>
      </c>
      <c r="D107" s="10">
        <f>VLOOKUP($A107,$A$3:$O$40,D$136,FALSE)/VLOOKUP($A107,'Activos a enero 2020'!$A$2:$B$37,2,FALSE)</f>
        <v>3.8095238095238099E-2</v>
      </c>
      <c r="E107" s="10">
        <f>VLOOKUP($A107,$A$3:$O$40,E$136,FALSE)/VLOOKUP($A107,'Activos a enero 2020'!$A$2:$B$37,2,FALSE)</f>
        <v>0</v>
      </c>
      <c r="F107" s="10">
        <f>VLOOKUP($A107,$A$3:$O$40,F$136,FALSE)/VLOOKUP($A107,'Activos a enero 2020'!$A$2:$B$37,2,FALSE)</f>
        <v>0</v>
      </c>
      <c r="G107" s="10">
        <f>VLOOKUP($A107,$A$3:$O$40,G$136,FALSE)/VLOOKUP($A107,'Activos a enero 2020'!$A$2:$B$37,2,FALSE)</f>
        <v>0</v>
      </c>
      <c r="H107" s="10">
        <f>VLOOKUP($A107,$A$3:$O$40,H$136,FALSE)/VLOOKUP($A107,'Activos a enero 2020'!$A$2:$B$37,2,FALSE)</f>
        <v>0</v>
      </c>
      <c r="I107" s="10">
        <f>VLOOKUP($A107,$A$3:$O$40,I$136,FALSE)/VLOOKUP($A107,'Activos a enero 2020'!$A$2:$B$37,2,FALSE)</f>
        <v>0</v>
      </c>
      <c r="J107" s="10">
        <f>VLOOKUP($A107,$A$3:$O$40,J$136,FALSE)/VLOOKUP($A107,'Activos a enero 2020'!$A$2:$B$37,2,FALSE)</f>
        <v>1.9047619047619049E-2</v>
      </c>
      <c r="K107" s="10">
        <f>VLOOKUP($A107,$A$3:$O$40,K$136,FALSE)/VLOOKUP($A107,'Activos a enero 2020'!$A$2:$B$37,2,FALSE)</f>
        <v>4.7619047619047616E-2</v>
      </c>
      <c r="L107" s="10">
        <f>VLOOKUP($A107,$A$3:$O$40,L$136,FALSE)/VLOOKUP($A107,'Activos a enero 2020'!$A$2:$B$37,2,FALSE)</f>
        <v>9.5238095238095233E-2</v>
      </c>
      <c r="M107" s="10">
        <f>VLOOKUP($A107,$A$3:$O$40,M$136,FALSE)/VLOOKUP($A107,'Activos a enero 2020'!$A$2:$B$37,2,FALSE)</f>
        <v>9.5238095238095233E-2</v>
      </c>
      <c r="N107" s="10">
        <f>VLOOKUP($A107,$A$3:$O$40,N$136,FALSE)/VLOOKUP($A107,'Activos a enero 2020'!$A$2:$B$37,2,FALSE)</f>
        <v>0.10476190476190476</v>
      </c>
      <c r="O107" s="10">
        <f>VLOOKUP($A107,$A$3:$P$40,O$136,FALSE)/VLOOKUP($A107,'Activos a enero 2020'!$A$2:$B$37,2,FALSE)</f>
        <v>0.12380952380952381</v>
      </c>
      <c r="P107" s="10">
        <f>VLOOKUP($A107,$A$3:$P$40,P$136,FALSE)/VLOOKUP($A107,'Activos a enero 2020'!$A$2:$B$37,2,FALSE)</f>
        <v>0.10476190476190476</v>
      </c>
    </row>
    <row r="108" spans="1:16" x14ac:dyDescent="0.3">
      <c r="A108" s="6">
        <v>700</v>
      </c>
      <c r="B108" t="s">
        <v>17</v>
      </c>
      <c r="C108" s="10">
        <f>VLOOKUP($A108,$A$3:$O$40,C$136,FALSE)/VLOOKUP($A108,'Activos a enero 2020'!$A$2:$B$37,2,FALSE)</f>
        <v>5.8558558558558557E-2</v>
      </c>
      <c r="D108" s="10">
        <f>VLOOKUP($A108,$A$3:$O$40,D$136,FALSE)/VLOOKUP($A108,'Activos a enero 2020'!$A$2:$B$37,2,FALSE)</f>
        <v>5.8558558558558557E-2</v>
      </c>
      <c r="E108" s="10">
        <f>VLOOKUP($A108,$A$3:$O$40,E$136,FALSE)/VLOOKUP($A108,'Activos a enero 2020'!$A$2:$B$37,2,FALSE)</f>
        <v>1.8018018018018018E-2</v>
      </c>
      <c r="F108" s="10">
        <f>VLOOKUP($A108,$A$3:$O$40,F$136,FALSE)/VLOOKUP($A108,'Activos a enero 2020'!$A$2:$B$37,2,FALSE)</f>
        <v>0</v>
      </c>
      <c r="G108" s="10">
        <f>VLOOKUP($A108,$A$3:$O$40,G$136,FALSE)/VLOOKUP($A108,'Activos a enero 2020'!$A$2:$B$37,2,FALSE)</f>
        <v>3.1531531531531529E-2</v>
      </c>
      <c r="H108" s="10">
        <f>VLOOKUP($A108,$A$3:$O$40,H$136,FALSE)/VLOOKUP($A108,'Activos a enero 2020'!$A$2:$B$37,2,FALSE)</f>
        <v>0</v>
      </c>
      <c r="I108" s="10">
        <f>VLOOKUP($A108,$A$3:$O$40,I$136,FALSE)/VLOOKUP($A108,'Activos a enero 2020'!$A$2:$B$37,2,FALSE)</f>
        <v>0</v>
      </c>
      <c r="J108" s="10">
        <f>VLOOKUP($A108,$A$3:$O$40,J$136,FALSE)/VLOOKUP($A108,'Activos a enero 2020'!$A$2:$B$37,2,FALSE)</f>
        <v>3.6036036036036036E-2</v>
      </c>
      <c r="K108" s="10">
        <f>VLOOKUP($A108,$A$3:$O$40,K$136,FALSE)/VLOOKUP($A108,'Activos a enero 2020'!$A$2:$B$37,2,FALSE)</f>
        <v>0.13513513513513514</v>
      </c>
      <c r="L108" s="10">
        <f>VLOOKUP($A108,$A$3:$O$40,L$136,FALSE)/VLOOKUP($A108,'Activos a enero 2020'!$A$2:$B$37,2,FALSE)</f>
        <v>0.1981981981981982</v>
      </c>
      <c r="M108" s="10">
        <f>VLOOKUP($A108,$A$3:$O$40,M$136,FALSE)/VLOOKUP($A108,'Activos a enero 2020'!$A$2:$B$37,2,FALSE)</f>
        <v>0.17567567567567569</v>
      </c>
      <c r="N108" s="10">
        <f>VLOOKUP($A108,$A$3:$O$40,N$136,FALSE)/VLOOKUP($A108,'Activos a enero 2020'!$A$2:$B$37,2,FALSE)</f>
        <v>0.15765765765765766</v>
      </c>
      <c r="O108" s="10">
        <f>VLOOKUP($A108,$A$3:$P$40,O$136,FALSE)/VLOOKUP($A108,'Activos a enero 2020'!$A$2:$B$37,2,FALSE)</f>
        <v>0.18018018018018017</v>
      </c>
      <c r="P108" s="10">
        <f>VLOOKUP($A108,$A$3:$P$40,P$136,FALSE)/VLOOKUP($A108,'Activos a enero 2020'!$A$2:$B$37,2,FALSE)</f>
        <v>0.22522522522522523</v>
      </c>
    </row>
    <row r="109" spans="1:16" x14ac:dyDescent="0.3">
      <c r="A109" s="6">
        <v>1402</v>
      </c>
      <c r="B109" t="s">
        <v>18</v>
      </c>
      <c r="C109" s="10">
        <f>VLOOKUP($A109,$A$3:$O$40,C$136,FALSE)/VLOOKUP($A109,'Activos a enero 2020'!$A$2:$B$37,2,FALSE)</f>
        <v>0.1038961038961039</v>
      </c>
      <c r="D109" s="10">
        <f>VLOOKUP($A109,$A$3:$O$40,D$136,FALSE)/VLOOKUP($A109,'Activos a enero 2020'!$A$2:$B$37,2,FALSE)</f>
        <v>9.7402597402597407E-2</v>
      </c>
      <c r="E109" s="10">
        <f>VLOOKUP($A109,$A$3:$O$40,E$136,FALSE)/VLOOKUP($A109,'Activos a enero 2020'!$A$2:$B$37,2,FALSE)</f>
        <v>3.2467532467532464E-2</v>
      </c>
      <c r="F109" s="10">
        <f>VLOOKUP($A109,$A$3:$O$40,F$136,FALSE)/VLOOKUP($A109,'Activos a enero 2020'!$A$2:$B$37,2,FALSE)</f>
        <v>0</v>
      </c>
      <c r="G109" s="10">
        <f>VLOOKUP($A109,$A$3:$O$40,G$136,FALSE)/VLOOKUP($A109,'Activos a enero 2020'!$A$2:$B$37,2,FALSE)</f>
        <v>0</v>
      </c>
      <c r="H109" s="10">
        <f>VLOOKUP($A109,$A$3:$O$40,H$136,FALSE)/VLOOKUP($A109,'Activos a enero 2020'!$A$2:$B$37,2,FALSE)</f>
        <v>0</v>
      </c>
      <c r="I109" s="10">
        <f>VLOOKUP($A109,$A$3:$O$40,I$136,FALSE)/VLOOKUP($A109,'Activos a enero 2020'!$A$2:$B$37,2,FALSE)</f>
        <v>0</v>
      </c>
      <c r="J109" s="10">
        <f>VLOOKUP($A109,$A$3:$O$40,J$136,FALSE)/VLOOKUP($A109,'Activos a enero 2020'!$A$2:$B$37,2,FALSE)</f>
        <v>1.948051948051948E-2</v>
      </c>
      <c r="K109" s="10">
        <f>VLOOKUP($A109,$A$3:$O$40,K$136,FALSE)/VLOOKUP($A109,'Activos a enero 2020'!$A$2:$B$37,2,FALSE)</f>
        <v>7.1428571428571425E-2</v>
      </c>
      <c r="L109" s="10">
        <f>VLOOKUP($A109,$A$3:$O$40,L$136,FALSE)/VLOOKUP($A109,'Activos a enero 2020'!$A$2:$B$37,2,FALSE)</f>
        <v>0.12337662337662338</v>
      </c>
      <c r="M109" s="10">
        <f>VLOOKUP($A109,$A$3:$O$40,M$136,FALSE)/VLOOKUP($A109,'Activos a enero 2020'!$A$2:$B$37,2,FALSE)</f>
        <v>0.15584415584415584</v>
      </c>
      <c r="N109" s="10">
        <f>VLOOKUP($A109,$A$3:$O$40,N$136,FALSE)/VLOOKUP($A109,'Activos a enero 2020'!$A$2:$B$37,2,FALSE)</f>
        <v>8.4415584415584416E-2</v>
      </c>
      <c r="O109" s="10">
        <f>VLOOKUP($A109,$A$3:$P$40,O$136,FALSE)/VLOOKUP($A109,'Activos a enero 2020'!$A$2:$B$37,2,FALSE)</f>
        <v>8.4415584415584416E-2</v>
      </c>
      <c r="P109" s="10">
        <f>VLOOKUP($A109,$A$3:$P$40,P$136,FALSE)/VLOOKUP($A109,'Activos a enero 2020'!$A$2:$B$37,2,FALSE)</f>
        <v>4.5454545454545456E-2</v>
      </c>
    </row>
    <row r="110" spans="1:16" x14ac:dyDescent="0.3">
      <c r="A110" s="6">
        <v>603</v>
      </c>
      <c r="B110" t="s">
        <v>19</v>
      </c>
      <c r="C110" s="10">
        <f>VLOOKUP($A110,$A$3:$O$40,C$136,FALSE)/VLOOKUP($A110,'Activos a enero 2020'!$A$2:$B$37,2,FALSE)</f>
        <v>6.3380281690140844E-2</v>
      </c>
      <c r="D110" s="10">
        <f>VLOOKUP($A110,$A$3:$O$40,D$136,FALSE)/VLOOKUP($A110,'Activos a enero 2020'!$A$2:$B$37,2,FALSE)</f>
        <v>4.2253521126760563E-2</v>
      </c>
      <c r="E110" s="10">
        <f>VLOOKUP($A110,$A$3:$O$40,E$136,FALSE)/VLOOKUP($A110,'Activos a enero 2020'!$A$2:$B$37,2,FALSE)</f>
        <v>0</v>
      </c>
      <c r="F110" s="10">
        <f>VLOOKUP($A110,$A$3:$O$40,F$136,FALSE)/VLOOKUP($A110,'Activos a enero 2020'!$A$2:$B$37,2,FALSE)</f>
        <v>0</v>
      </c>
      <c r="G110" s="10">
        <f>VLOOKUP($A110,$A$3:$O$40,G$136,FALSE)/VLOOKUP($A110,'Activos a enero 2020'!$A$2:$B$37,2,FALSE)</f>
        <v>4.9295774647887321E-2</v>
      </c>
      <c r="H110" s="10">
        <f>VLOOKUP($A110,$A$3:$O$40,H$136,FALSE)/VLOOKUP($A110,'Activos a enero 2020'!$A$2:$B$37,2,FALSE)</f>
        <v>0</v>
      </c>
      <c r="I110" s="10">
        <f>VLOOKUP($A110,$A$3:$O$40,I$136,FALSE)/VLOOKUP($A110,'Activos a enero 2020'!$A$2:$B$37,2,FALSE)</f>
        <v>2.1126760563380281E-2</v>
      </c>
      <c r="J110" s="10">
        <f>VLOOKUP($A110,$A$3:$O$40,J$136,FALSE)/VLOOKUP($A110,'Activos a enero 2020'!$A$2:$B$37,2,FALSE)</f>
        <v>2.8169014084507043E-2</v>
      </c>
      <c r="K110" s="10">
        <f>VLOOKUP($A110,$A$3:$O$40,K$136,FALSE)/VLOOKUP($A110,'Activos a enero 2020'!$A$2:$B$37,2,FALSE)</f>
        <v>6.3380281690140844E-2</v>
      </c>
      <c r="L110" s="10">
        <f>VLOOKUP($A110,$A$3:$O$40,L$136,FALSE)/VLOOKUP($A110,'Activos a enero 2020'!$A$2:$B$37,2,FALSE)</f>
        <v>7.0422535211267609E-2</v>
      </c>
      <c r="M110" s="10">
        <f>VLOOKUP($A110,$A$3:$O$40,M$136,FALSE)/VLOOKUP($A110,'Activos a enero 2020'!$A$2:$B$37,2,FALSE)</f>
        <v>4.9295774647887321E-2</v>
      </c>
      <c r="N110" s="10">
        <f>VLOOKUP($A110,$A$3:$O$40,N$136,FALSE)/VLOOKUP($A110,'Activos a enero 2020'!$A$2:$B$37,2,FALSE)</f>
        <v>4.2253521126760563E-2</v>
      </c>
      <c r="O110" s="10">
        <f>VLOOKUP($A110,$A$3:$P$40,O$136,FALSE)/VLOOKUP($A110,'Activos a enero 2020'!$A$2:$B$37,2,FALSE)</f>
        <v>6.3380281690140844E-2</v>
      </c>
      <c r="P110" s="10">
        <f>VLOOKUP($A110,$A$3:$P$40,P$136,FALSE)/VLOOKUP($A110,'Activos a enero 2020'!$A$2:$B$37,2,FALSE)</f>
        <v>8.4507042253521125E-2</v>
      </c>
    </row>
    <row r="111" spans="1:16" x14ac:dyDescent="0.3">
      <c r="A111" s="6">
        <v>1205</v>
      </c>
      <c r="B111" t="s">
        <v>20</v>
      </c>
      <c r="C111" s="10">
        <f>VLOOKUP($A111,$A$3:$O$40,C$136,FALSE)/VLOOKUP($A111,'Activos a enero 2020'!$A$2:$B$37,2,FALSE)</f>
        <v>1.906158357771261E-2</v>
      </c>
      <c r="D111" s="10">
        <f>VLOOKUP($A111,$A$3:$O$40,D$136,FALSE)/VLOOKUP($A111,'Activos a enero 2020'!$A$2:$B$37,2,FALSE)</f>
        <v>1.5640273704789834E-2</v>
      </c>
      <c r="E111" s="10">
        <f>VLOOKUP($A111,$A$3:$O$40,E$136,FALSE)/VLOOKUP($A111,'Activos a enero 2020'!$A$2:$B$37,2,FALSE)</f>
        <v>0</v>
      </c>
      <c r="F111" s="10">
        <f>VLOOKUP($A111,$A$3:$O$40,F$136,FALSE)/VLOOKUP($A111,'Activos a enero 2020'!$A$2:$B$37,2,FALSE)</f>
        <v>0</v>
      </c>
      <c r="G111" s="10">
        <f>VLOOKUP($A111,$A$3:$O$40,G$136,FALSE)/VLOOKUP($A111,'Activos a enero 2020'!$A$2:$B$37,2,FALSE)</f>
        <v>2.4437927663734115E-3</v>
      </c>
      <c r="H111" s="10">
        <f>VLOOKUP($A111,$A$3:$O$40,H$136,FALSE)/VLOOKUP($A111,'Activos a enero 2020'!$A$2:$B$37,2,FALSE)</f>
        <v>0</v>
      </c>
      <c r="I111" s="10">
        <f>VLOOKUP($A111,$A$3:$O$40,I$136,FALSE)/VLOOKUP($A111,'Activos a enero 2020'!$A$2:$B$37,2,FALSE)</f>
        <v>0</v>
      </c>
      <c r="J111" s="10">
        <f>VLOOKUP($A111,$A$3:$O$40,J$136,FALSE)/VLOOKUP($A111,'Activos a enero 2020'!$A$2:$B$37,2,FALSE)</f>
        <v>0</v>
      </c>
      <c r="K111" s="10">
        <f>VLOOKUP($A111,$A$3:$O$40,K$136,FALSE)/VLOOKUP($A111,'Activos a enero 2020'!$A$2:$B$37,2,FALSE)</f>
        <v>5.3763440860215058E-3</v>
      </c>
      <c r="L111" s="10">
        <f>VLOOKUP($A111,$A$3:$O$40,L$136,FALSE)/VLOOKUP($A111,'Activos a enero 2020'!$A$2:$B$37,2,FALSE)</f>
        <v>1.1241446725317693E-2</v>
      </c>
      <c r="M111" s="10">
        <f>VLOOKUP($A111,$A$3:$O$40,M$136,FALSE)/VLOOKUP($A111,'Activos a enero 2020'!$A$2:$B$37,2,FALSE)</f>
        <v>1.2218963831867057E-2</v>
      </c>
      <c r="N111" s="10">
        <f>VLOOKUP($A111,$A$3:$O$40,N$136,FALSE)/VLOOKUP($A111,'Activos a enero 2020'!$A$2:$B$37,2,FALSE)</f>
        <v>1.5151515151515152E-2</v>
      </c>
      <c r="O111" s="10">
        <f>VLOOKUP($A111,$A$3:$P$40,O$136,FALSE)/VLOOKUP($A111,'Activos a enero 2020'!$A$2:$B$37,2,FALSE)</f>
        <v>1.5151515151515152E-2</v>
      </c>
      <c r="P111" s="10">
        <f>VLOOKUP($A111,$A$3:$P$40,P$136,FALSE)/VLOOKUP($A111,'Activos a enero 2020'!$A$2:$B$37,2,FALSE)</f>
        <v>1.5151515151515152E-2</v>
      </c>
    </row>
    <row r="112" spans="1:16" x14ac:dyDescent="0.3">
      <c r="A112" s="6">
        <v>102</v>
      </c>
      <c r="B112" t="s">
        <v>21</v>
      </c>
      <c r="C112" s="10">
        <f>VLOOKUP($A112,$A$3:$O$40,C$136,FALSE)/VLOOKUP($A112,'Activos a enero 2020'!$A$2:$B$37,2,FALSE)</f>
        <v>0.1415929203539823</v>
      </c>
      <c r="D112" s="10">
        <f>VLOOKUP($A112,$A$3:$O$40,D$136,FALSE)/VLOOKUP($A112,'Activos a enero 2020'!$A$2:$B$37,2,FALSE)</f>
        <v>0.13938053097345132</v>
      </c>
      <c r="E112" s="10">
        <f>VLOOKUP($A112,$A$3:$O$40,E$136,FALSE)/VLOOKUP($A112,'Activos a enero 2020'!$A$2:$B$37,2,FALSE)</f>
        <v>2.2123893805309734E-2</v>
      </c>
      <c r="F112" s="10">
        <f>VLOOKUP($A112,$A$3:$O$40,F$136,FALSE)/VLOOKUP($A112,'Activos a enero 2020'!$A$2:$B$37,2,FALSE)</f>
        <v>0</v>
      </c>
      <c r="G112" s="10">
        <f>VLOOKUP($A112,$A$3:$O$40,G$136,FALSE)/VLOOKUP($A112,'Activos a enero 2020'!$A$2:$B$37,2,FALSE)</f>
        <v>0</v>
      </c>
      <c r="H112" s="10">
        <f>VLOOKUP($A112,$A$3:$O$40,H$136,FALSE)/VLOOKUP($A112,'Activos a enero 2020'!$A$2:$B$37,2,FALSE)</f>
        <v>0</v>
      </c>
      <c r="I112" s="10">
        <f>VLOOKUP($A112,$A$3:$O$40,I$136,FALSE)/VLOOKUP($A112,'Activos a enero 2020'!$A$2:$B$37,2,FALSE)</f>
        <v>0</v>
      </c>
      <c r="J112" s="10">
        <f>VLOOKUP($A112,$A$3:$O$40,J$136,FALSE)/VLOOKUP($A112,'Activos a enero 2020'!$A$2:$B$37,2,FALSE)</f>
        <v>4.4247787610619468E-3</v>
      </c>
      <c r="K112" s="10">
        <f>VLOOKUP($A112,$A$3:$O$40,K$136,FALSE)/VLOOKUP($A112,'Activos a enero 2020'!$A$2:$B$37,2,FALSE)</f>
        <v>1.5486725663716814E-2</v>
      </c>
      <c r="L112" s="10">
        <f>VLOOKUP($A112,$A$3:$O$40,L$136,FALSE)/VLOOKUP($A112,'Activos a enero 2020'!$A$2:$B$37,2,FALSE)</f>
        <v>6.4159292035398233E-2</v>
      </c>
      <c r="M112" s="10">
        <f>VLOOKUP($A112,$A$3:$O$40,M$136,FALSE)/VLOOKUP($A112,'Activos a enero 2020'!$A$2:$B$37,2,FALSE)</f>
        <v>9.0707964601769914E-2</v>
      </c>
      <c r="N112" s="10">
        <f>VLOOKUP($A112,$A$3:$O$40,N$136,FALSE)/VLOOKUP($A112,'Activos a enero 2020'!$A$2:$B$37,2,FALSE)</f>
        <v>9.9557522123893807E-2</v>
      </c>
      <c r="O112" s="10">
        <f>VLOOKUP($A112,$A$3:$P$40,O$136,FALSE)/VLOOKUP($A112,'Activos a enero 2020'!$A$2:$B$37,2,FALSE)</f>
        <v>0.11946902654867257</v>
      </c>
      <c r="P112" s="10">
        <f>VLOOKUP($A112,$A$3:$P$40,P$136,FALSE)/VLOOKUP($A112,'Activos a enero 2020'!$A$2:$B$37,2,FALSE)</f>
        <v>0.13053097345132744</v>
      </c>
    </row>
    <row r="113" spans="1:16" x14ac:dyDescent="0.3">
      <c r="A113" s="6">
        <v>1111</v>
      </c>
      <c r="B113" t="s">
        <v>22</v>
      </c>
      <c r="C113" s="10">
        <f>VLOOKUP($A113,$A$3:$O$40,C$136,FALSE)/VLOOKUP($A113,'Activos a enero 2020'!$A$2:$B$37,2,FALSE)</f>
        <v>3.9232781168265042E-2</v>
      </c>
      <c r="D113" s="10">
        <f>VLOOKUP($A113,$A$3:$O$40,D$136,FALSE)/VLOOKUP($A113,'Activos a enero 2020'!$A$2:$B$37,2,FALSE)</f>
        <v>3.9232781168265042E-2</v>
      </c>
      <c r="E113" s="10">
        <f>VLOOKUP($A113,$A$3:$O$40,E$136,FALSE)/VLOOKUP($A113,'Activos a enero 2020'!$A$2:$B$37,2,FALSE)</f>
        <v>3.3129904097646032E-2</v>
      </c>
      <c r="F113" s="10">
        <f>VLOOKUP($A113,$A$3:$O$40,F$136,FALSE)/VLOOKUP($A113,'Activos a enero 2020'!$A$2:$B$37,2,FALSE)</f>
        <v>0</v>
      </c>
      <c r="G113" s="10">
        <f>VLOOKUP($A113,$A$3:$O$40,G$136,FALSE)/VLOOKUP($A113,'Activos a enero 2020'!$A$2:$B$37,2,FALSE)</f>
        <v>2.6155187445510025E-2</v>
      </c>
      <c r="H113" s="10">
        <f>VLOOKUP($A113,$A$3:$O$40,H$136,FALSE)/VLOOKUP($A113,'Activos a enero 2020'!$A$2:$B$37,2,FALSE)</f>
        <v>0</v>
      </c>
      <c r="I113" s="10">
        <f>VLOOKUP($A113,$A$3:$O$40,I$136,FALSE)/VLOOKUP($A113,'Activos a enero 2020'!$A$2:$B$37,2,FALSE)</f>
        <v>2.6155187445510025E-2</v>
      </c>
      <c r="J113" s="10">
        <f>VLOOKUP($A113,$A$3:$O$40,J$136,FALSE)/VLOOKUP($A113,'Activos a enero 2020'!$A$2:$B$37,2,FALSE)</f>
        <v>1.7436791630340016E-2</v>
      </c>
      <c r="K113" s="10">
        <f>VLOOKUP($A113,$A$3:$O$40,K$136,FALSE)/VLOOKUP($A113,'Activos a enero 2020'!$A$2:$B$37,2,FALSE)</f>
        <v>3.4873583260680033E-2</v>
      </c>
      <c r="L113" s="10">
        <f>VLOOKUP($A113,$A$3:$O$40,L$136,FALSE)/VLOOKUP($A113,'Activos a enero 2020'!$A$2:$B$37,2,FALSE)</f>
        <v>5.2310374891020049E-2</v>
      </c>
      <c r="M113" s="10">
        <f>VLOOKUP($A113,$A$3:$O$40,M$136,FALSE)/VLOOKUP($A113,'Activos a enero 2020'!$A$2:$B$37,2,FALSE)</f>
        <v>5.6669572798605058E-2</v>
      </c>
      <c r="N113" s="10">
        <f>VLOOKUP($A113,$A$3:$O$40,N$136,FALSE)/VLOOKUP($A113,'Activos a enero 2020'!$A$2:$B$37,2,FALSE)</f>
        <v>5.6669572798605058E-2</v>
      </c>
      <c r="O113" s="10">
        <f>VLOOKUP($A113,$A$3:$P$40,O$136,FALSE)/VLOOKUP($A113,'Activos a enero 2020'!$A$2:$B$37,2,FALSE)</f>
        <v>5.6669572798605058E-2</v>
      </c>
      <c r="P113" s="10">
        <f>VLOOKUP($A113,$A$3:$P$40,P$136,FALSE)/VLOOKUP($A113,'Activos a enero 2020'!$A$2:$B$37,2,FALSE)</f>
        <v>4.3591979075850044E-2</v>
      </c>
    </row>
    <row r="114" spans="1:16" x14ac:dyDescent="0.3">
      <c r="A114" s="6">
        <v>606</v>
      </c>
      <c r="B114" t="s">
        <v>23</v>
      </c>
      <c r="C114" s="10">
        <f>VLOOKUP($A114,$A$3:$O$40,C$136,FALSE)/VLOOKUP($A114,'Activos a enero 2020'!$A$2:$B$37,2,FALSE)</f>
        <v>6.1170212765957445E-2</v>
      </c>
      <c r="D114" s="10">
        <f>VLOOKUP($A114,$A$3:$O$40,D$136,FALSE)/VLOOKUP($A114,'Activos a enero 2020'!$A$2:$B$37,2,FALSE)</f>
        <v>4.5212765957446811E-2</v>
      </c>
      <c r="E114" s="10">
        <f>VLOOKUP($A114,$A$3:$O$40,E$136,FALSE)/VLOOKUP($A114,'Activos a enero 2020'!$A$2:$B$37,2,FALSE)</f>
        <v>1.8617021276595744E-2</v>
      </c>
      <c r="F114" s="10">
        <f>VLOOKUP($A114,$A$3:$O$40,F$136,FALSE)/VLOOKUP($A114,'Activos a enero 2020'!$A$2:$B$37,2,FALSE)</f>
        <v>0</v>
      </c>
      <c r="G114" s="10">
        <f>VLOOKUP($A114,$A$3:$O$40,G$136,FALSE)/VLOOKUP($A114,'Activos a enero 2020'!$A$2:$B$37,2,FALSE)</f>
        <v>1.8617021276595744E-2</v>
      </c>
      <c r="H114" s="10">
        <f>VLOOKUP($A114,$A$3:$O$40,H$136,FALSE)/VLOOKUP($A114,'Activos a enero 2020'!$A$2:$B$37,2,FALSE)</f>
        <v>0</v>
      </c>
      <c r="I114" s="10">
        <f>VLOOKUP($A114,$A$3:$O$40,I$136,FALSE)/VLOOKUP($A114,'Activos a enero 2020'!$A$2:$B$37,2,FALSE)</f>
        <v>0</v>
      </c>
      <c r="J114" s="10">
        <f>VLOOKUP($A114,$A$3:$O$40,J$136,FALSE)/VLOOKUP($A114,'Activos a enero 2020'!$A$2:$B$37,2,FALSE)</f>
        <v>1.0638297872340425E-2</v>
      </c>
      <c r="K114" s="10">
        <f>VLOOKUP($A114,$A$3:$O$40,K$136,FALSE)/VLOOKUP($A114,'Activos a enero 2020'!$A$2:$B$37,2,FALSE)</f>
        <v>3.7234042553191488E-2</v>
      </c>
      <c r="L114" s="10">
        <f>VLOOKUP($A114,$A$3:$O$40,L$136,FALSE)/VLOOKUP($A114,'Activos a enero 2020'!$A$2:$B$37,2,FALSE)</f>
        <v>6.9148936170212769E-2</v>
      </c>
      <c r="M114" s="10">
        <f>VLOOKUP($A114,$A$3:$O$40,M$136,FALSE)/VLOOKUP($A114,'Activos a enero 2020'!$A$2:$B$37,2,FALSE)</f>
        <v>5.5851063829787231E-2</v>
      </c>
      <c r="N114" s="10">
        <f>VLOOKUP($A114,$A$3:$O$40,N$136,FALSE)/VLOOKUP($A114,'Activos a enero 2020'!$A$2:$B$37,2,FALSE)</f>
        <v>7.4468085106382975E-2</v>
      </c>
      <c r="O114" s="10">
        <f>VLOOKUP($A114,$A$3:$P$40,O$136,FALSE)/VLOOKUP($A114,'Activos a enero 2020'!$A$2:$B$37,2,FALSE)</f>
        <v>8.2446808510638292E-2</v>
      </c>
      <c r="P114" s="10">
        <f>VLOOKUP($A114,$A$3:$P$40,P$136,FALSE)/VLOOKUP($A114,'Activos a enero 2020'!$A$2:$B$37,2,FALSE)</f>
        <v>8.2446808510638292E-2</v>
      </c>
    </row>
    <row r="115" spans="1:16" x14ac:dyDescent="0.3">
      <c r="A115" s="6">
        <v>621</v>
      </c>
      <c r="B115" t="s">
        <v>24</v>
      </c>
      <c r="C115" s="10">
        <f>VLOOKUP($A115,$A$3:$O$40,C$136,FALSE)/VLOOKUP($A115,'Activos a enero 2020'!$A$2:$B$37,2,FALSE)</f>
        <v>7.8431372549019607E-2</v>
      </c>
      <c r="D115" s="10">
        <f>VLOOKUP($A115,$A$3:$O$40,D$136,FALSE)/VLOOKUP($A115,'Activos a enero 2020'!$A$2:$B$37,2,FALSE)</f>
        <v>5.3921568627450983E-2</v>
      </c>
      <c r="E115" s="10">
        <f>VLOOKUP($A115,$A$3:$O$40,E$136,FALSE)/VLOOKUP($A115,'Activos a enero 2020'!$A$2:$B$37,2,FALSE)</f>
        <v>2.4509803921568627E-2</v>
      </c>
      <c r="F115" s="10">
        <f>VLOOKUP($A115,$A$3:$O$40,F$136,FALSE)/VLOOKUP($A115,'Activos a enero 2020'!$A$2:$B$37,2,FALSE)</f>
        <v>0</v>
      </c>
      <c r="G115" s="10">
        <f>VLOOKUP($A115,$A$3:$O$40,G$136,FALSE)/VLOOKUP($A115,'Activos a enero 2020'!$A$2:$B$37,2,FALSE)</f>
        <v>0</v>
      </c>
      <c r="H115" s="10">
        <f>VLOOKUP($A115,$A$3:$O$40,H$136,FALSE)/VLOOKUP($A115,'Activos a enero 2020'!$A$2:$B$37,2,FALSE)</f>
        <v>0</v>
      </c>
      <c r="I115" s="10">
        <f>VLOOKUP($A115,$A$3:$O$40,I$136,FALSE)/VLOOKUP($A115,'Activos a enero 2020'!$A$2:$B$37,2,FALSE)</f>
        <v>0</v>
      </c>
      <c r="J115" s="10">
        <f>VLOOKUP($A115,$A$3:$O$40,J$136,FALSE)/VLOOKUP($A115,'Activos a enero 2020'!$A$2:$B$37,2,FALSE)</f>
        <v>1.4705882352941176E-2</v>
      </c>
      <c r="K115" s="10">
        <f>VLOOKUP($A115,$A$3:$O$40,K$136,FALSE)/VLOOKUP($A115,'Activos a enero 2020'!$A$2:$B$37,2,FALSE)</f>
        <v>6.8627450980392163E-2</v>
      </c>
      <c r="L115" s="10">
        <f>VLOOKUP($A115,$A$3:$O$40,L$136,FALSE)/VLOOKUP($A115,'Activos a enero 2020'!$A$2:$B$37,2,FALSE)</f>
        <v>7.8431372549019607E-2</v>
      </c>
      <c r="M115" s="10">
        <f>VLOOKUP($A115,$A$3:$O$40,M$136,FALSE)/VLOOKUP($A115,'Activos a enero 2020'!$A$2:$B$37,2,FALSE)</f>
        <v>4.9019607843137254E-2</v>
      </c>
      <c r="N115" s="10">
        <f>VLOOKUP($A115,$A$3:$O$40,N$136,FALSE)/VLOOKUP($A115,'Activos a enero 2020'!$A$2:$B$37,2,FALSE)</f>
        <v>6.8627450980392163E-2</v>
      </c>
      <c r="O115" s="10">
        <f>VLOOKUP($A115,$A$3:$P$40,O$136,FALSE)/VLOOKUP($A115,'Activos a enero 2020'!$A$2:$B$37,2,FALSE)</f>
        <v>7.8431372549019607E-2</v>
      </c>
      <c r="P115" s="10">
        <f>VLOOKUP($A115,$A$3:$P$40,P$136,FALSE)/VLOOKUP($A115,'Activos a enero 2020'!$A$2:$B$37,2,FALSE)</f>
        <v>2.4509803921568627E-2</v>
      </c>
    </row>
    <row r="116" spans="1:16" x14ac:dyDescent="0.3">
      <c r="A116" s="6">
        <v>11</v>
      </c>
      <c r="B116" t="s">
        <v>34</v>
      </c>
      <c r="C116" s="10">
        <f>VLOOKUP($A116,$A$3:$O$40,C$136,FALSE)/VLOOKUP($A116,'Activos a enero 2020'!$A$2:$B$37,2,FALSE)</f>
        <v>1.7931609674728941E-2</v>
      </c>
      <c r="D116" s="10">
        <f>VLOOKUP($A116,$A$3:$O$40,D$136,FALSE)/VLOOKUP($A116,'Activos a enero 2020'!$A$2:$B$37,2,FALSE)</f>
        <v>2.0850708924103418E-2</v>
      </c>
      <c r="E116" s="10">
        <f>VLOOKUP($A116,$A$3:$O$40,E$136,FALSE)/VLOOKUP($A116,'Activos a enero 2020'!$A$2:$B$37,2,FALSE)</f>
        <v>1.2510425354462052E-2</v>
      </c>
      <c r="F116" s="10">
        <f>VLOOKUP($A116,$A$3:$O$40,F$136,FALSE)/VLOOKUP($A116,'Activos a enero 2020'!$A$2:$B$37,2,FALSE)</f>
        <v>6.255212677231026E-3</v>
      </c>
      <c r="G116" s="10">
        <f>VLOOKUP($A116,$A$3:$O$40,G$136,FALSE)/VLOOKUP($A116,'Activos a enero 2020'!$A$2:$B$37,2,FALSE)</f>
        <v>6.255212677231026E-3</v>
      </c>
      <c r="H116" s="10">
        <f>VLOOKUP($A116,$A$3:$O$40,H$136,FALSE)/VLOOKUP($A116,'Activos a enero 2020'!$A$2:$B$37,2,FALSE)</f>
        <v>6.255212677231026E-3</v>
      </c>
      <c r="I116" s="10">
        <f>VLOOKUP($A116,$A$3:$O$40,I$136,FALSE)/VLOOKUP($A116,'Activos a enero 2020'!$A$2:$B$37,2,FALSE)</f>
        <v>6.255212677231026E-3</v>
      </c>
      <c r="J116" s="10">
        <f>VLOOKUP($A116,$A$3:$O$40,J$136,FALSE)/VLOOKUP($A116,'Activos a enero 2020'!$A$2:$B$37,2,FALSE)</f>
        <v>6.255212677231026E-3</v>
      </c>
      <c r="K116" s="10">
        <f>VLOOKUP($A116,$A$3:$O$40,K$136,FALSE)/VLOOKUP($A116,'Activos a enero 2020'!$A$2:$B$37,2,FALSE)</f>
        <v>8.3402835696413675E-3</v>
      </c>
      <c r="L116" s="10">
        <f>VLOOKUP($A116,$A$3:$O$40,L$136,FALSE)/VLOOKUP($A116,'Activos a enero 2020'!$A$2:$B$37,2,FALSE)</f>
        <v>2.0850708924103418E-2</v>
      </c>
      <c r="M116" s="10">
        <f>VLOOKUP($A116,$A$3:$O$40,M$136,FALSE)/VLOOKUP($A116,'Activos a enero 2020'!$A$2:$B$37,2,FALSE)</f>
        <v>0</v>
      </c>
      <c r="N116" s="10">
        <f>VLOOKUP($A116,$A$3:$O$40,N$136,FALSE)/VLOOKUP($A116,'Activos a enero 2020'!$A$2:$B$37,2,FALSE)</f>
        <v>1.6263552960800669E-2</v>
      </c>
      <c r="O116" s="10">
        <f>VLOOKUP($A116,$A$3:$P$40,O$136,FALSE)/VLOOKUP($A116,'Activos a enero 2020'!$A$2:$B$37,2,FALSE)</f>
        <v>6.0884070058381985E-2</v>
      </c>
      <c r="P116" s="10">
        <f>VLOOKUP($A116,$A$3:$P$40,P$136,FALSE)/VLOOKUP($A116,'Activos a enero 2020'!$A$2:$B$37,2,FALSE)</f>
        <v>4.2535446205170975E-2</v>
      </c>
    </row>
    <row r="117" spans="1:16" x14ac:dyDescent="0.3">
      <c r="A117" s="6">
        <v>13</v>
      </c>
      <c r="B117" t="s">
        <v>25</v>
      </c>
      <c r="C117" s="10">
        <f>VLOOKUP($A117,$A$3:$O$40,C$136,FALSE)/VLOOKUP($A117,'Activos a enero 2020'!$A$2:$B$37,2,FALSE)</f>
        <v>3.0303030303030304E-2</v>
      </c>
      <c r="D117" s="10">
        <f>VLOOKUP($A117,$A$3:$O$40,D$136,FALSE)/VLOOKUP($A117,'Activos a enero 2020'!$A$2:$B$37,2,FALSE)</f>
        <v>2.4242424242424242E-2</v>
      </c>
      <c r="E117" s="10">
        <f>VLOOKUP($A117,$A$3:$O$40,E$136,FALSE)/VLOOKUP($A117,'Activos a enero 2020'!$A$2:$B$37,2,FALSE)</f>
        <v>1.2121212121212121E-2</v>
      </c>
      <c r="F117" s="10">
        <f>VLOOKUP($A117,$A$3:$O$40,F$136,FALSE)/VLOOKUP($A117,'Activos a enero 2020'!$A$2:$B$37,2,FALSE)</f>
        <v>0</v>
      </c>
      <c r="G117" s="10">
        <f>VLOOKUP($A117,$A$3:$O$40,G$136,FALSE)/VLOOKUP($A117,'Activos a enero 2020'!$A$2:$B$37,2,FALSE)</f>
        <v>2.4242424242424242E-2</v>
      </c>
      <c r="H117" s="10">
        <f>VLOOKUP($A117,$A$3:$O$40,H$136,FALSE)/VLOOKUP($A117,'Activos a enero 2020'!$A$2:$B$37,2,FALSE)</f>
        <v>0</v>
      </c>
      <c r="I117" s="10">
        <f>VLOOKUP($A117,$A$3:$O$40,I$136,FALSE)/VLOOKUP($A117,'Activos a enero 2020'!$A$2:$B$37,2,FALSE)</f>
        <v>1.8181818181818181E-2</v>
      </c>
      <c r="J117" s="10">
        <f>VLOOKUP($A117,$A$3:$O$40,J$136,FALSE)/VLOOKUP($A117,'Activos a enero 2020'!$A$2:$B$37,2,FALSE)</f>
        <v>2.4242424242424242E-2</v>
      </c>
      <c r="K117" s="10">
        <f>VLOOKUP($A117,$A$3:$O$40,K$136,FALSE)/VLOOKUP($A117,'Activos a enero 2020'!$A$2:$B$37,2,FALSE)</f>
        <v>2.4242424242424242E-2</v>
      </c>
      <c r="L117" s="10">
        <f>VLOOKUP($A117,$A$3:$O$40,L$136,FALSE)/VLOOKUP($A117,'Activos a enero 2020'!$A$2:$B$37,2,FALSE)</f>
        <v>3.6363636363636362E-2</v>
      </c>
      <c r="M117" s="10">
        <f>VLOOKUP($A117,$A$3:$O$40,M$136,FALSE)/VLOOKUP($A117,'Activos a enero 2020'!$A$2:$B$37,2,FALSE)</f>
        <v>3.6363636363636362E-2</v>
      </c>
      <c r="N117" s="10">
        <f>VLOOKUP($A117,$A$3:$O$40,N$136,FALSE)/VLOOKUP($A117,'Activos a enero 2020'!$A$2:$B$37,2,FALSE)</f>
        <v>4.2424242424242427E-2</v>
      </c>
      <c r="O117" s="10">
        <f>VLOOKUP($A117,$A$3:$P$40,O$136,FALSE)/VLOOKUP($A117,'Activos a enero 2020'!$A$2:$B$37,2,FALSE)</f>
        <v>4.2424242424242427E-2</v>
      </c>
      <c r="P117" s="10">
        <f>VLOOKUP($A117,$A$3:$P$40,P$136,FALSE)/VLOOKUP($A117,'Activos a enero 2020'!$A$2:$B$37,2,FALSE)</f>
        <v>2.7272727272727271E-2</v>
      </c>
    </row>
    <row r="118" spans="1:16" x14ac:dyDescent="0.3">
      <c r="A118" s="6">
        <v>1502</v>
      </c>
      <c r="B118" t="s">
        <v>35</v>
      </c>
      <c r="C118" s="10">
        <f>VLOOKUP($A118,$A$3:$O$40,C$136,FALSE)/VLOOKUP($A118,'Activos a enero 2020'!$A$2:$B$37,2,FALSE)</f>
        <v>5.6034482758620691E-2</v>
      </c>
      <c r="D118" s="10">
        <f>VLOOKUP($A118,$A$3:$O$40,D$136,FALSE)/VLOOKUP($A118,'Activos a enero 2020'!$A$2:$B$37,2,FALSE)</f>
        <v>0.10344827586206896</v>
      </c>
      <c r="E118" s="10">
        <f>VLOOKUP($A118,$A$3:$O$40,E$136,FALSE)/VLOOKUP($A118,'Activos a enero 2020'!$A$2:$B$37,2,FALSE)</f>
        <v>0</v>
      </c>
      <c r="F118" s="10">
        <f>VLOOKUP($A118,$A$3:$O$40,F$136,FALSE)/VLOOKUP($A118,'Activos a enero 2020'!$A$2:$B$37,2,FALSE)</f>
        <v>1.4655172413793103E-2</v>
      </c>
      <c r="G118" s="10">
        <f>VLOOKUP($A118,$A$3:$O$40,G$136,FALSE)/VLOOKUP($A118,'Activos a enero 2020'!$A$2:$B$37,2,FALSE)</f>
        <v>1.7241379310344827E-2</v>
      </c>
      <c r="H118" s="10">
        <f>VLOOKUP($A118,$A$3:$O$40,H$136,FALSE)/VLOOKUP($A118,'Activos a enero 2020'!$A$2:$B$37,2,FALSE)</f>
        <v>7.7586206896551723E-3</v>
      </c>
      <c r="I118" s="10">
        <f>VLOOKUP($A118,$A$3:$O$40,I$136,FALSE)/VLOOKUP($A118,'Activos a enero 2020'!$A$2:$B$37,2,FALSE)</f>
        <v>8.6206896551724137E-3</v>
      </c>
      <c r="J118" s="10">
        <f>VLOOKUP($A118,$A$3:$O$40,J$136,FALSE)/VLOOKUP($A118,'Activos a enero 2020'!$A$2:$B$37,2,FALSE)</f>
        <v>1.2931034482758621E-2</v>
      </c>
      <c r="K118" s="10">
        <f>VLOOKUP($A118,$A$3:$O$40,K$136,FALSE)/VLOOKUP($A118,'Activos a enero 2020'!$A$2:$B$37,2,FALSE)</f>
        <v>1.0344827586206896E-2</v>
      </c>
      <c r="L118" s="10">
        <f>VLOOKUP($A118,$A$3:$O$40,L$136,FALSE)/VLOOKUP($A118,'Activos a enero 2020'!$A$2:$B$37,2,FALSE)</f>
        <v>2.9310344827586206E-2</v>
      </c>
      <c r="M118" s="10">
        <f>VLOOKUP($A118,$A$3:$O$40,M$136,FALSE)/VLOOKUP($A118,'Activos a enero 2020'!$A$2:$B$37,2,FALSE)</f>
        <v>0</v>
      </c>
      <c r="N118" s="10">
        <f>VLOOKUP($A118,$A$3:$O$40,N$136,FALSE)/VLOOKUP($A118,'Activos a enero 2020'!$A$2:$B$37,2,FALSE)</f>
        <v>3.8793103448275863E-2</v>
      </c>
      <c r="O118" s="10">
        <f>VLOOKUP($A118,$A$3:$P$40,O$136,FALSE)/VLOOKUP($A118,'Activos a enero 2020'!$A$2:$B$37,2,FALSE)</f>
        <v>3.8793103448275863E-2</v>
      </c>
      <c r="P118" s="10">
        <f>VLOOKUP($A118,$A$3:$P$40,P$136,FALSE)/VLOOKUP($A118,'Activos a enero 2020'!$A$2:$B$37,2,FALSE)</f>
        <v>3.8793103448275863E-2</v>
      </c>
    </row>
    <row r="119" spans="1:16" x14ac:dyDescent="0.3">
      <c r="A119" s="6">
        <v>12</v>
      </c>
      <c r="B119" t="s">
        <v>37</v>
      </c>
      <c r="C119" s="10">
        <f>VLOOKUP($A119,$A$3:$O$40,C$136,FALSE)/VLOOKUP($A119,'Activos a enero 2020'!$A$2:$B$37,2,FALSE)</f>
        <v>1.6371077762619372E-2</v>
      </c>
      <c r="D119" s="10">
        <f>VLOOKUP($A119,$A$3:$O$40,D$136,FALSE)/VLOOKUP($A119,'Activos a enero 2020'!$A$2:$B$37,2,FALSE)</f>
        <v>1.6371077762619372E-2</v>
      </c>
      <c r="E119" s="10">
        <f>VLOOKUP($A119,$A$3:$O$40,E$136,FALSE)/VLOOKUP($A119,'Activos a enero 2020'!$A$2:$B$37,2,FALSE)</f>
        <v>9.5497953615279671E-3</v>
      </c>
      <c r="F119" s="10">
        <f>VLOOKUP($A119,$A$3:$O$40,F$136,FALSE)/VLOOKUP($A119,'Activos a enero 2020'!$A$2:$B$37,2,FALSE)</f>
        <v>0</v>
      </c>
      <c r="G119" s="10">
        <f>VLOOKUP($A119,$A$3:$O$40,G$136,FALSE)/VLOOKUP($A119,'Activos a enero 2020'!$A$2:$B$37,2,FALSE)</f>
        <v>1.3642564802182811E-2</v>
      </c>
      <c r="H119" s="10">
        <f>VLOOKUP($A119,$A$3:$O$40,H$136,FALSE)/VLOOKUP($A119,'Activos a enero 2020'!$A$2:$B$37,2,FALSE)</f>
        <v>6.8212824010914054E-3</v>
      </c>
      <c r="I119" s="10">
        <f>VLOOKUP($A119,$A$3:$O$40,I$136,FALSE)/VLOOKUP($A119,'Activos a enero 2020'!$A$2:$B$37,2,FALSE)</f>
        <v>1.9099590723055934E-2</v>
      </c>
      <c r="J119" s="10">
        <f>VLOOKUP($A119,$A$3:$O$40,J$136,FALSE)/VLOOKUP($A119,'Activos a enero 2020'!$A$2:$B$37,2,FALSE)</f>
        <v>1.9099590723055934E-2</v>
      </c>
      <c r="K119" s="10">
        <f>VLOOKUP($A119,$A$3:$O$40,K$136,FALSE)/VLOOKUP($A119,'Activos a enero 2020'!$A$2:$B$37,2,FALSE)</f>
        <v>2.8649386084583901E-2</v>
      </c>
      <c r="L119" s="10">
        <f>VLOOKUP($A119,$A$3:$O$40,L$136,FALSE)/VLOOKUP($A119,'Activos a enero 2020'!$A$2:$B$37,2,FALSE)</f>
        <v>3.4106412005457026E-2</v>
      </c>
      <c r="M119" s="10">
        <f>VLOOKUP($A119,$A$3:$O$40,M$136,FALSE)/VLOOKUP($A119,'Activos a enero 2020'!$A$2:$B$37,2,FALSE)</f>
        <v>0</v>
      </c>
      <c r="N119" s="10">
        <f>VLOOKUP($A119,$A$3:$O$40,N$136,FALSE)/VLOOKUP($A119,'Activos a enero 2020'!$A$2:$B$37,2,FALSE)</f>
        <v>3.4106412005457026E-2</v>
      </c>
      <c r="O119" s="10">
        <f>VLOOKUP($A119,$A$3:$P$40,O$136,FALSE)/VLOOKUP($A119,'Activos a enero 2020'!$A$2:$B$37,2,FALSE)</f>
        <v>2.7285129604365622E-2</v>
      </c>
      <c r="P119" s="10">
        <f>VLOOKUP($A119,$A$3:$P$40,P$136,FALSE)/VLOOKUP($A119,'Activos a enero 2020'!$A$2:$B$37,2,FALSE)</f>
        <v>2.0463847203274217E-2</v>
      </c>
    </row>
    <row r="120" spans="1:16" x14ac:dyDescent="0.3">
      <c r="A120" s="6">
        <v>1400</v>
      </c>
      <c r="B120" t="s">
        <v>26</v>
      </c>
      <c r="C120" s="10">
        <f>VLOOKUP($A120,$A$3:$O$40,C$136,FALSE)/VLOOKUP($A120,'Activos a enero 2020'!$A$2:$B$37,2,FALSE)</f>
        <v>9.2592592592592587E-3</v>
      </c>
      <c r="D120" s="10">
        <f>VLOOKUP($A120,$A$3:$O$40,D$136,FALSE)/VLOOKUP($A120,'Activos a enero 2020'!$A$2:$B$37,2,FALSE)</f>
        <v>4.6296296296296294E-2</v>
      </c>
      <c r="E120" s="10">
        <f>VLOOKUP($A120,$A$3:$O$40,E$136,FALSE)/VLOOKUP($A120,'Activos a enero 2020'!$A$2:$B$37,2,FALSE)</f>
        <v>1.3888888888888888E-2</v>
      </c>
      <c r="F120" s="10">
        <f>VLOOKUP($A120,$A$3:$O$40,F$136,FALSE)/VLOOKUP($A120,'Activos a enero 2020'!$A$2:$B$37,2,FALSE)</f>
        <v>0</v>
      </c>
      <c r="G120" s="10">
        <f>VLOOKUP($A120,$A$3:$O$40,G$136,FALSE)/VLOOKUP($A120,'Activos a enero 2020'!$A$2:$B$37,2,FALSE)</f>
        <v>3.2407407407407406E-2</v>
      </c>
      <c r="H120" s="10">
        <f>VLOOKUP($A120,$A$3:$O$40,H$136,FALSE)/VLOOKUP($A120,'Activos a enero 2020'!$A$2:$B$37,2,FALSE)</f>
        <v>0</v>
      </c>
      <c r="I120" s="10">
        <f>VLOOKUP($A120,$A$3:$O$40,I$136,FALSE)/VLOOKUP($A120,'Activos a enero 2020'!$A$2:$B$37,2,FALSE)</f>
        <v>0</v>
      </c>
      <c r="J120" s="10">
        <f>VLOOKUP($A120,$A$3:$O$40,J$136,FALSE)/VLOOKUP($A120,'Activos a enero 2020'!$A$2:$B$37,2,FALSE)</f>
        <v>2.3148148148148147E-2</v>
      </c>
      <c r="K120" s="10">
        <f>VLOOKUP($A120,$A$3:$O$40,K$136,FALSE)/VLOOKUP($A120,'Activos a enero 2020'!$A$2:$B$37,2,FALSE)</f>
        <v>2.3148148148148147E-2</v>
      </c>
      <c r="L120" s="10">
        <f>VLOOKUP($A120,$A$3:$O$40,L$136,FALSE)/VLOOKUP($A120,'Activos a enero 2020'!$A$2:$B$37,2,FALSE)</f>
        <v>5.5555555555555552E-2</v>
      </c>
      <c r="M120" s="10">
        <f>VLOOKUP($A120,$A$3:$O$40,M$136,FALSE)/VLOOKUP($A120,'Activos a enero 2020'!$A$2:$B$37,2,FALSE)</f>
        <v>3.2407407407407406E-2</v>
      </c>
      <c r="N120" s="10">
        <f>VLOOKUP($A120,$A$3:$O$40,N$136,FALSE)/VLOOKUP($A120,'Activos a enero 2020'!$A$2:$B$37,2,FALSE)</f>
        <v>5.5555555555555552E-2</v>
      </c>
      <c r="O120" s="10">
        <f>VLOOKUP($A120,$A$3:$P$40,O$136,FALSE)/VLOOKUP($A120,'Activos a enero 2020'!$A$2:$B$37,2,FALSE)</f>
        <v>5.0925925925925923E-2</v>
      </c>
      <c r="P120" s="10">
        <f>VLOOKUP($A120,$A$3:$P$40,P$136,FALSE)/VLOOKUP($A120,'Activos a enero 2020'!$A$2:$B$37,2,FALSE)</f>
        <v>5.0925925925925923E-2</v>
      </c>
    </row>
    <row r="121" spans="1:16" x14ac:dyDescent="0.3">
      <c r="A121" s="6">
        <v>601</v>
      </c>
      <c r="B121" t="s">
        <v>27</v>
      </c>
      <c r="C121" s="10">
        <f>VLOOKUP($A121,$A$3:$O$40,C$136,FALSE)/VLOOKUP($A121,'Activos a enero 2020'!$A$2:$B$37,2,FALSE)</f>
        <v>5.7077625570776253E-2</v>
      </c>
      <c r="D121" s="10">
        <f>VLOOKUP($A121,$A$3:$O$40,D$136,FALSE)/VLOOKUP($A121,'Activos a enero 2020'!$A$2:$B$37,2,FALSE)</f>
        <v>5.7077625570776253E-2</v>
      </c>
      <c r="E121" s="10">
        <f>VLOOKUP($A121,$A$3:$O$40,E$136,FALSE)/VLOOKUP($A121,'Activos a enero 2020'!$A$2:$B$37,2,FALSE)</f>
        <v>3.1963470319634701E-2</v>
      </c>
      <c r="F121" s="10">
        <f>VLOOKUP($A121,$A$3:$O$40,F$136,FALSE)/VLOOKUP($A121,'Activos a enero 2020'!$A$2:$B$37,2,FALSE)</f>
        <v>0</v>
      </c>
      <c r="G121" s="10">
        <f>VLOOKUP($A121,$A$3:$O$40,G$136,FALSE)/VLOOKUP($A121,'Activos a enero 2020'!$A$2:$B$37,2,FALSE)</f>
        <v>2.9680365296803651E-2</v>
      </c>
      <c r="H121" s="10">
        <f>VLOOKUP($A121,$A$3:$O$40,H$136,FALSE)/VLOOKUP($A121,'Activos a enero 2020'!$A$2:$B$37,2,FALSE)</f>
        <v>0</v>
      </c>
      <c r="I121" s="10">
        <f>VLOOKUP($A121,$A$3:$O$40,I$136,FALSE)/VLOOKUP($A121,'Activos a enero 2020'!$A$2:$B$37,2,FALSE)</f>
        <v>2.7397260273972601E-2</v>
      </c>
      <c r="J121" s="10">
        <f>VLOOKUP($A121,$A$3:$O$40,J$136,FALSE)/VLOOKUP($A121,'Activos a enero 2020'!$A$2:$B$37,2,FALSE)</f>
        <v>2.7397260273972601E-2</v>
      </c>
      <c r="K121" s="10">
        <f>VLOOKUP($A121,$A$3:$O$40,K$136,FALSE)/VLOOKUP($A121,'Activos a enero 2020'!$A$2:$B$37,2,FALSE)</f>
        <v>4.7945205479452052E-2</v>
      </c>
      <c r="L121" s="10">
        <f>VLOOKUP($A121,$A$3:$O$40,L$136,FALSE)/VLOOKUP($A121,'Activos a enero 2020'!$A$2:$B$37,2,FALSE)</f>
        <v>7.0776255707762553E-2</v>
      </c>
      <c r="M121" s="10">
        <f>VLOOKUP($A121,$A$3:$O$40,M$136,FALSE)/VLOOKUP($A121,'Activos a enero 2020'!$A$2:$B$37,2,FALSE)</f>
        <v>4.5662100456621002E-2</v>
      </c>
      <c r="N121" s="10">
        <f>VLOOKUP($A121,$A$3:$O$40,N$136,FALSE)/VLOOKUP($A121,'Activos a enero 2020'!$A$2:$B$37,2,FALSE)</f>
        <v>4.5662100456621002E-2</v>
      </c>
      <c r="O121" s="10">
        <f>VLOOKUP($A121,$A$3:$P$40,O$136,FALSE)/VLOOKUP($A121,'Activos a enero 2020'!$A$2:$B$37,2,FALSE)</f>
        <v>4.3378995433789952E-2</v>
      </c>
      <c r="P121" s="10">
        <f>VLOOKUP($A121,$A$3:$P$40,P$136,FALSE)/VLOOKUP($A121,'Activos a enero 2020'!$A$2:$B$37,2,FALSE)</f>
        <v>4.1095890410958902E-2</v>
      </c>
    </row>
    <row r="122" spans="1:16" x14ac:dyDescent="0.3">
      <c r="A122" s="6">
        <v>902</v>
      </c>
      <c r="B122" t="s">
        <v>28</v>
      </c>
      <c r="C122" s="10">
        <f>VLOOKUP($A122,$A$3:$O$40,C$136,FALSE)/VLOOKUP($A122,'Activos a enero 2020'!$A$2:$B$37,2,FALSE)</f>
        <v>5.1843317972350228E-2</v>
      </c>
      <c r="D122" s="10">
        <f>VLOOKUP($A122,$A$3:$O$40,D$136,FALSE)/VLOOKUP($A122,'Activos a enero 2020'!$A$2:$B$37,2,FALSE)</f>
        <v>7.4884792626728106E-2</v>
      </c>
      <c r="E122" s="10">
        <f>VLOOKUP($A122,$A$3:$O$40,E$136,FALSE)/VLOOKUP($A122,'Activos a enero 2020'!$A$2:$B$37,2,FALSE)</f>
        <v>0</v>
      </c>
      <c r="F122" s="10">
        <f>VLOOKUP($A122,$A$3:$O$40,F$136,FALSE)/VLOOKUP($A122,'Activos a enero 2020'!$A$2:$B$37,2,FALSE)</f>
        <v>1.9585253456221197E-2</v>
      </c>
      <c r="G122" s="10">
        <f>VLOOKUP($A122,$A$3:$O$40,G$136,FALSE)/VLOOKUP($A122,'Activos a enero 2020'!$A$2:$B$37,2,FALSE)</f>
        <v>1.7281105990783412E-2</v>
      </c>
      <c r="H122" s="10">
        <f>VLOOKUP($A122,$A$3:$O$40,H$136,FALSE)/VLOOKUP($A122,'Activos a enero 2020'!$A$2:$B$37,2,FALSE)</f>
        <v>0</v>
      </c>
      <c r="I122" s="10">
        <f>VLOOKUP($A122,$A$3:$O$40,I$136,FALSE)/VLOOKUP($A122,'Activos a enero 2020'!$A$2:$B$37,2,FALSE)</f>
        <v>0</v>
      </c>
      <c r="J122" s="10">
        <f>VLOOKUP($A122,$A$3:$O$40,J$136,FALSE)/VLOOKUP($A122,'Activos a enero 2020'!$A$2:$B$37,2,FALSE)</f>
        <v>1.1520737327188941E-2</v>
      </c>
      <c r="K122" s="10">
        <f>VLOOKUP($A122,$A$3:$O$40,K$136,FALSE)/VLOOKUP($A122,'Activos a enero 2020'!$A$2:$B$37,2,FALSE)</f>
        <v>1.7281105990783412E-2</v>
      </c>
      <c r="L122" s="10">
        <f>VLOOKUP($A122,$A$3:$O$40,L$136,FALSE)/VLOOKUP($A122,'Activos a enero 2020'!$A$2:$B$37,2,FALSE)</f>
        <v>3.4562211981566823E-2</v>
      </c>
      <c r="M122" s="10">
        <f>VLOOKUP($A122,$A$3:$O$40,M$136,FALSE)/VLOOKUP($A122,'Activos a enero 2020'!$A$2:$B$37,2,FALSE)</f>
        <v>3.4562211981566823E-2</v>
      </c>
      <c r="N122" s="10">
        <f>VLOOKUP($A122,$A$3:$O$40,N$136,FALSE)/VLOOKUP($A122,'Activos a enero 2020'!$A$2:$B$37,2,FALSE)</f>
        <v>5.1843317972350228E-2</v>
      </c>
      <c r="O122" s="10">
        <f>VLOOKUP($A122,$A$3:$P$40,O$136,FALSE)/VLOOKUP($A122,'Activos a enero 2020'!$A$2:$B$37,2,FALSE)</f>
        <v>5.9907834101382486E-2</v>
      </c>
      <c r="P122" s="10">
        <f>VLOOKUP($A122,$A$3:$P$40,P$136,FALSE)/VLOOKUP($A122,'Activos a enero 2020'!$A$2:$B$37,2,FALSE)</f>
        <v>5.9907834101382486E-2</v>
      </c>
    </row>
    <row r="123" spans="1:16" x14ac:dyDescent="0.3">
      <c r="A123" s="6">
        <v>1166</v>
      </c>
      <c r="B123" t="s">
        <v>29</v>
      </c>
      <c r="C123" s="10">
        <f>VLOOKUP($A123,$A$3:$O$40,C$136,FALSE)/VLOOKUP($A123,'Activos a enero 2020'!$A$2:$B$37,2,FALSE)</f>
        <v>4.8923679060665359E-2</v>
      </c>
      <c r="D123" s="10">
        <f>VLOOKUP($A123,$A$3:$O$40,D$136,FALSE)/VLOOKUP($A123,'Activos a enero 2020'!$A$2:$B$37,2,FALSE)</f>
        <v>8.8062622309197647E-2</v>
      </c>
      <c r="E123" s="10">
        <f>VLOOKUP($A123,$A$3:$O$40,E$136,FALSE)/VLOOKUP($A123,'Activos a enero 2020'!$A$2:$B$37,2,FALSE)</f>
        <v>6.3600782778864967E-2</v>
      </c>
      <c r="F123" s="10">
        <f>VLOOKUP($A123,$A$3:$O$40,F$136,FALSE)/VLOOKUP($A123,'Activos a enero 2020'!$A$2:$B$37,2,FALSE)</f>
        <v>1.4677103718199608E-2</v>
      </c>
      <c r="G123" s="10">
        <f>VLOOKUP($A123,$A$3:$O$40,G$136,FALSE)/VLOOKUP($A123,'Activos a enero 2020'!$A$2:$B$37,2,FALSE)</f>
        <v>2.9354207436399216E-2</v>
      </c>
      <c r="H123" s="10">
        <f>VLOOKUP($A123,$A$3:$O$40,H$136,FALSE)/VLOOKUP($A123,'Activos a enero 2020'!$A$2:$B$37,2,FALSE)</f>
        <v>0</v>
      </c>
      <c r="I123" s="10">
        <f>VLOOKUP($A123,$A$3:$O$40,I$136,FALSE)/VLOOKUP($A123,'Activos a enero 2020'!$A$2:$B$37,2,FALSE)</f>
        <v>2.9354207436399216E-2</v>
      </c>
      <c r="J123" s="10">
        <f>VLOOKUP($A123,$A$3:$O$40,J$136,FALSE)/VLOOKUP($A123,'Activos a enero 2020'!$A$2:$B$37,2,FALSE)</f>
        <v>2.446183953033268E-2</v>
      </c>
      <c r="K123" s="10">
        <f>VLOOKUP($A123,$A$3:$O$40,K$136,FALSE)/VLOOKUP($A123,'Activos a enero 2020'!$A$2:$B$37,2,FALSE)</f>
        <v>6.3600782778864967E-2</v>
      </c>
      <c r="L123" s="10">
        <f>VLOOKUP($A123,$A$3:$O$40,L$136,FALSE)/VLOOKUP($A123,'Activos a enero 2020'!$A$2:$B$37,2,FALSE)</f>
        <v>7.8277886497064575E-2</v>
      </c>
      <c r="M123" s="10">
        <f>VLOOKUP($A123,$A$3:$O$40,M$136,FALSE)/VLOOKUP($A123,'Activos a enero 2020'!$A$2:$B$37,2,FALSE)</f>
        <v>7.8277886497064575E-2</v>
      </c>
      <c r="N123" s="10">
        <f>VLOOKUP($A123,$A$3:$O$40,N$136,FALSE)/VLOOKUP($A123,'Activos a enero 2020'!$A$2:$B$37,2,FALSE)</f>
        <v>7.8277886497064575E-2</v>
      </c>
      <c r="O123" s="10">
        <f>VLOOKUP($A123,$A$3:$P$40,O$136,FALSE)/VLOOKUP($A123,'Activos a enero 2020'!$A$2:$B$37,2,FALSE)</f>
        <v>9.7847358121330719E-2</v>
      </c>
      <c r="P123" s="10">
        <f>VLOOKUP($A123,$A$3:$P$40,P$136,FALSE)/VLOOKUP($A123,'Activos a enero 2020'!$A$2:$B$37,2,FALSE)</f>
        <v>0.14677103718199608</v>
      </c>
    </row>
    <row r="124" spans="1:16" x14ac:dyDescent="0.3">
      <c r="A124" s="6">
        <v>5</v>
      </c>
      <c r="B124" t="s">
        <v>30</v>
      </c>
      <c r="C124" s="10">
        <f>VLOOKUP($A124,$A$3:$O$40,C$136,FALSE)/VLOOKUP($A124,'Activos a enero 2020'!$A$2:$B$37,2,FALSE)</f>
        <v>0.13157894736842105</v>
      </c>
      <c r="D124" s="10">
        <f>VLOOKUP($A124,$A$3:$O$40,D$136,FALSE)/VLOOKUP($A124,'Activos a enero 2020'!$A$2:$B$37,2,FALSE)</f>
        <v>0.10526315789473684</v>
      </c>
      <c r="E124" s="10">
        <f>VLOOKUP($A124,$A$3:$O$40,E$136,FALSE)/VLOOKUP($A124,'Activos a enero 2020'!$A$2:$B$37,2,FALSE)</f>
        <v>0</v>
      </c>
      <c r="F124" s="10">
        <f>VLOOKUP($A124,$A$3:$O$40,F$136,FALSE)/VLOOKUP($A124,'Activos a enero 2020'!$A$2:$B$37,2,FALSE)</f>
        <v>0</v>
      </c>
      <c r="G124" s="10">
        <f>VLOOKUP($A124,$A$3:$O$40,G$136,FALSE)/VLOOKUP($A124,'Activos a enero 2020'!$A$2:$B$37,2,FALSE)</f>
        <v>0</v>
      </c>
      <c r="H124" s="10">
        <f>VLOOKUP($A124,$A$3:$O$40,H$136,FALSE)/VLOOKUP($A124,'Activos a enero 2020'!$A$2:$B$37,2,FALSE)</f>
        <v>0</v>
      </c>
      <c r="I124" s="10">
        <f>VLOOKUP($A124,$A$3:$O$40,I$136,FALSE)/VLOOKUP($A124,'Activos a enero 2020'!$A$2:$B$37,2,FALSE)</f>
        <v>0.10526315789473684</v>
      </c>
      <c r="J124" s="10">
        <f>VLOOKUP($A124,$A$3:$O$40,J$136,FALSE)/VLOOKUP($A124,'Activos a enero 2020'!$A$2:$B$37,2,FALSE)</f>
        <v>5.2631578947368418E-2</v>
      </c>
      <c r="K124" s="10">
        <f>VLOOKUP($A124,$A$3:$O$40,K$136,FALSE)/VLOOKUP($A124,'Activos a enero 2020'!$A$2:$B$37,2,FALSE)</f>
        <v>0.15789473684210525</v>
      </c>
      <c r="L124" s="10">
        <f>VLOOKUP($A124,$A$3:$O$40,L$136,FALSE)/VLOOKUP($A124,'Activos a enero 2020'!$A$2:$B$37,2,FALSE)</f>
        <v>0.13157894736842105</v>
      </c>
      <c r="M124" s="10">
        <f>VLOOKUP($A124,$A$3:$O$40,M$136,FALSE)/VLOOKUP($A124,'Activos a enero 2020'!$A$2:$B$37,2,FALSE)</f>
        <v>0.15789473684210525</v>
      </c>
      <c r="N124" s="10">
        <f>VLOOKUP($A124,$A$3:$O$40,N$136,FALSE)/VLOOKUP($A124,'Activos a enero 2020'!$A$2:$B$37,2,FALSE)</f>
        <v>0.15789473684210525</v>
      </c>
      <c r="O124" s="10">
        <f>VLOOKUP($A124,$A$3:$P$40,O$136,FALSE)/VLOOKUP($A124,'Activos a enero 2020'!$A$2:$B$37,2,FALSE)</f>
        <v>0.63157894736842102</v>
      </c>
      <c r="P124" s="10">
        <f>VLOOKUP($A124,$A$3:$P$40,P$136,FALSE)/VLOOKUP($A124,'Activos a enero 2020'!$A$2:$B$37,2,FALSE)</f>
        <v>0.52631578947368418</v>
      </c>
    </row>
    <row r="125" spans="1:16" x14ac:dyDescent="0.3"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</row>
    <row r="126" spans="1:16" x14ac:dyDescent="0.3">
      <c r="B126" s="5" t="s">
        <v>47</v>
      </c>
    </row>
    <row r="127" spans="1:16" x14ac:dyDescent="0.3">
      <c r="C127">
        <v>2007</v>
      </c>
      <c r="D127">
        <v>2008</v>
      </c>
      <c r="E127">
        <v>2009</v>
      </c>
      <c r="F127">
        <v>2010</v>
      </c>
      <c r="G127">
        <v>2011</v>
      </c>
      <c r="H127">
        <v>2012</v>
      </c>
      <c r="I127">
        <v>2013</v>
      </c>
      <c r="J127">
        <v>2014</v>
      </c>
      <c r="K127">
        <v>2015</v>
      </c>
      <c r="L127">
        <v>2016</v>
      </c>
      <c r="M127">
        <v>2017</v>
      </c>
      <c r="N127">
        <v>2018</v>
      </c>
      <c r="O127">
        <v>2019</v>
      </c>
      <c r="P127">
        <v>2020</v>
      </c>
    </row>
    <row r="128" spans="1:16" x14ac:dyDescent="0.3">
      <c r="A128" s="6">
        <v>903</v>
      </c>
      <c r="B128" t="s">
        <v>1</v>
      </c>
      <c r="C128" s="10">
        <f>VLOOKUP($A128,$A$3:$O$40,C$136,FALSE)/VLOOKUP($A128,'Activos a enero 2020'!$A$2:$B$37,2,FALSE)</f>
        <v>3.4321372854914198E-2</v>
      </c>
      <c r="D128" s="10">
        <f>VLOOKUP($A128,$A$3:$O$40,D$136,FALSE)/VLOOKUP($A128,'Activos a enero 2020'!$A$2:$B$37,2,FALSE)</f>
        <v>0</v>
      </c>
      <c r="E128" s="10">
        <f>VLOOKUP($A128,$A$3:$O$40,E$136,FALSE)/VLOOKUP($A128,'Activos a enero 2020'!$A$2:$B$37,2,FALSE)</f>
        <v>3.9001560062402497E-2</v>
      </c>
      <c r="F128" s="10">
        <f>VLOOKUP($A128,$A$3:$O$40,F$136,FALSE)/VLOOKUP($A128,'Activos a enero 2020'!$A$2:$B$37,2,FALSE)</f>
        <v>0</v>
      </c>
      <c r="G128" s="10">
        <f>VLOOKUP($A128,$A$3:$O$40,G$136,FALSE)/VLOOKUP($A128,'Activos a enero 2020'!$A$2:$B$37,2,FALSE)</f>
        <v>3.1201248049921998E-2</v>
      </c>
      <c r="H128" s="10">
        <f>VLOOKUP($A128,$A$3:$O$40,H$136,FALSE)/VLOOKUP($A128,'Activos a enero 2020'!$A$2:$B$37,2,FALSE)</f>
        <v>7.8003120124804995E-3</v>
      </c>
      <c r="I128" s="10">
        <f>VLOOKUP($A128,$A$3:$O$40,I$136,FALSE)/VLOOKUP($A128,'Activos a enero 2020'!$A$2:$B$37,2,FALSE)</f>
        <v>1.7160686427457099E-2</v>
      </c>
      <c r="J128" s="10">
        <f>VLOOKUP($A128,$A$3:$O$40,J$136,FALSE)/VLOOKUP($A128,'Activos a enero 2020'!$A$2:$B$37,2,FALSE)</f>
        <v>2.3400936037441498E-2</v>
      </c>
      <c r="K128" s="10">
        <f>VLOOKUP($A128,$A$3:$O$40,K$136,FALSE)/VLOOKUP($A128,'Activos a enero 2020'!$A$2:$B$37,2,FALSE)</f>
        <v>3.9001560062402497E-2</v>
      </c>
      <c r="L128" s="10">
        <f>VLOOKUP($A128,$A$3:$O$40,L$136,FALSE)/VLOOKUP($A128,'Activos a enero 2020'!$A$2:$B$37,2,FALSE)</f>
        <v>3.1201248049921998E-2</v>
      </c>
      <c r="M128" s="10">
        <f>VLOOKUP($A128,$A$3:$O$40,M$136,FALSE)/VLOOKUP($A128,'Activos a enero 2020'!$A$2:$B$37,2,FALSE)</f>
        <v>3.1201248049921998E-2</v>
      </c>
      <c r="N128" s="10">
        <f>VLOOKUP($A128,$A$3:$O$40,N$136,FALSE)/VLOOKUP($A128,'Activos a enero 2020'!$A$2:$B$37,2,FALSE)</f>
        <v>3.9001560062402497E-2</v>
      </c>
      <c r="O128" s="10">
        <f>VLOOKUP($A128,$A$3:$P$40,O$136,FALSE)/VLOOKUP($A128,'Activos a enero 2020'!$A$2:$B$37,2,FALSE)</f>
        <v>3.9001560062402497E-2</v>
      </c>
      <c r="P128" s="10">
        <f>VLOOKUP($A128,$A$3:$P$40,P$136,FALSE)/VLOOKUP($A128,'Activos a enero 2020'!$A$2:$B$37,2,FALSE)</f>
        <v>3.9001560062402497E-2</v>
      </c>
    </row>
    <row r="129" spans="1:16" x14ac:dyDescent="0.3">
      <c r="A129" s="6">
        <v>701</v>
      </c>
      <c r="B129" t="s">
        <v>13</v>
      </c>
      <c r="C129" s="10">
        <f>VLOOKUP($A129,$A$3:$O$40,C$136,FALSE)/VLOOKUP($A129,'Activos a enero 2020'!$A$2:$B$37,2,FALSE)</f>
        <v>8.5365853658536592E-2</v>
      </c>
      <c r="D129" s="10">
        <f>VLOOKUP($A129,$A$3:$O$40,D$136,FALSE)/VLOOKUP($A129,'Activos a enero 2020'!$A$2:$B$37,2,FALSE)</f>
        <v>8.5365853658536592E-2</v>
      </c>
      <c r="E129" s="10">
        <f>VLOOKUP($A129,$A$3:$O$40,E$136,FALSE)/VLOOKUP($A129,'Activos a enero 2020'!$A$2:$B$37,2,FALSE)</f>
        <v>0</v>
      </c>
      <c r="F129" s="10">
        <f>VLOOKUP($A129,$A$3:$O$40,F$136,FALSE)/VLOOKUP($A129,'Activos a enero 2020'!$A$2:$B$37,2,FALSE)</f>
        <v>0</v>
      </c>
      <c r="G129" s="10">
        <f>VLOOKUP($A129,$A$3:$O$40,G$136,FALSE)/VLOOKUP($A129,'Activos a enero 2020'!$A$2:$B$37,2,FALSE)</f>
        <v>0</v>
      </c>
      <c r="H129" s="10">
        <f>VLOOKUP($A129,$A$3:$O$40,H$136,FALSE)/VLOOKUP($A129,'Activos a enero 2020'!$A$2:$B$37,2,FALSE)</f>
        <v>0</v>
      </c>
      <c r="I129" s="10">
        <f>VLOOKUP($A129,$A$3:$O$40,I$136,FALSE)/VLOOKUP($A129,'Activos a enero 2020'!$A$2:$B$37,2,FALSE)</f>
        <v>0</v>
      </c>
      <c r="J129" s="10">
        <f>VLOOKUP($A129,$A$3:$O$40,J$136,FALSE)/VLOOKUP($A129,'Activos a enero 2020'!$A$2:$B$37,2,FALSE)</f>
        <v>2.4390243902439025E-2</v>
      </c>
      <c r="K129" s="10">
        <f>VLOOKUP($A129,$A$3:$O$40,K$136,FALSE)/VLOOKUP($A129,'Activos a enero 2020'!$A$2:$B$37,2,FALSE)</f>
        <v>0.12195121951219512</v>
      </c>
      <c r="L129" s="10">
        <f>VLOOKUP($A129,$A$3:$O$40,L$136,FALSE)/VLOOKUP($A129,'Activos a enero 2020'!$A$2:$B$37,2,FALSE)</f>
        <v>0.10975609756097561</v>
      </c>
      <c r="M129" s="10">
        <f>VLOOKUP($A129,$A$3:$O$40,M$136,FALSE)/VLOOKUP($A129,'Activos a enero 2020'!$A$2:$B$37,2,FALSE)</f>
        <v>0.10975609756097561</v>
      </c>
      <c r="N129" s="10">
        <f>VLOOKUP($A129,$A$3:$O$40,N$136,FALSE)/VLOOKUP($A129,'Activos a enero 2020'!$A$2:$B$37,2,FALSE)</f>
        <v>0.13414634146341464</v>
      </c>
      <c r="O129" s="10">
        <f>VLOOKUP($A129,$A$3:$P$40,O$136,FALSE)/VLOOKUP($A129,'Activos a enero 2020'!$A$2:$B$37,2,FALSE)</f>
        <v>0.12195121951219512</v>
      </c>
      <c r="P129" s="10">
        <f>VLOOKUP($A129,$A$3:$P$40,P$136,FALSE)/VLOOKUP($A129,'Activos a enero 2020'!$A$2:$B$37,2,FALSE)</f>
        <v>9.7560975609756101E-2</v>
      </c>
    </row>
    <row r="130" spans="1:16" x14ac:dyDescent="0.3">
      <c r="A130" s="6">
        <v>700</v>
      </c>
      <c r="B130" t="s">
        <v>17</v>
      </c>
      <c r="C130" s="10">
        <f>VLOOKUP($A130,$A$3:$O$40,C$136,FALSE)/VLOOKUP($A130,'Activos a enero 2020'!$A$2:$B$37,2,FALSE)</f>
        <v>5.8558558558558557E-2</v>
      </c>
      <c r="D130" s="10">
        <f>VLOOKUP($A130,$A$3:$O$40,D$136,FALSE)/VLOOKUP($A130,'Activos a enero 2020'!$A$2:$B$37,2,FALSE)</f>
        <v>5.8558558558558557E-2</v>
      </c>
      <c r="E130" s="10">
        <f>VLOOKUP($A130,$A$3:$O$40,E$136,FALSE)/VLOOKUP($A130,'Activos a enero 2020'!$A$2:$B$37,2,FALSE)</f>
        <v>1.8018018018018018E-2</v>
      </c>
      <c r="F130" s="10">
        <f>VLOOKUP($A130,$A$3:$O$40,F$136,FALSE)/VLOOKUP($A130,'Activos a enero 2020'!$A$2:$B$37,2,FALSE)</f>
        <v>0</v>
      </c>
      <c r="G130" s="10">
        <f>VLOOKUP($A130,$A$3:$O$40,G$136,FALSE)/VLOOKUP($A130,'Activos a enero 2020'!$A$2:$B$37,2,FALSE)</f>
        <v>3.1531531531531529E-2</v>
      </c>
      <c r="H130" s="10">
        <f>VLOOKUP($A130,$A$3:$O$40,H$136,FALSE)/VLOOKUP($A130,'Activos a enero 2020'!$A$2:$B$37,2,FALSE)</f>
        <v>0</v>
      </c>
      <c r="I130" s="10">
        <f>VLOOKUP($A130,$A$3:$O$40,I$136,FALSE)/VLOOKUP($A130,'Activos a enero 2020'!$A$2:$B$37,2,FALSE)</f>
        <v>0</v>
      </c>
      <c r="J130" s="10">
        <f>VLOOKUP($A130,$A$3:$O$40,J$136,FALSE)/VLOOKUP($A130,'Activos a enero 2020'!$A$2:$B$37,2,FALSE)</f>
        <v>3.6036036036036036E-2</v>
      </c>
      <c r="K130" s="10">
        <f>VLOOKUP($A130,$A$3:$O$40,K$136,FALSE)/VLOOKUP($A130,'Activos a enero 2020'!$A$2:$B$37,2,FALSE)</f>
        <v>0.13513513513513514</v>
      </c>
      <c r="L130" s="10">
        <f>VLOOKUP($A130,$A$3:$O$40,L$136,FALSE)/VLOOKUP($A130,'Activos a enero 2020'!$A$2:$B$37,2,FALSE)</f>
        <v>0.1981981981981982</v>
      </c>
      <c r="M130" s="10">
        <f>VLOOKUP($A130,$A$3:$O$40,M$136,FALSE)/VLOOKUP($A130,'Activos a enero 2020'!$A$2:$B$37,2,FALSE)</f>
        <v>0.17567567567567569</v>
      </c>
      <c r="N130" s="10">
        <f>VLOOKUP($A130,$A$3:$O$40,N$136,FALSE)/VLOOKUP($A130,'Activos a enero 2020'!$A$2:$B$37,2,FALSE)</f>
        <v>0.15765765765765766</v>
      </c>
      <c r="O130" s="10">
        <f>VLOOKUP($A130,$A$3:$P$40,O$136,FALSE)/VLOOKUP($A130,'Activos a enero 2020'!$A$2:$B$37,2,FALSE)</f>
        <v>0.18018018018018017</v>
      </c>
      <c r="P130" s="10">
        <f>VLOOKUP($A130,$A$3:$P$40,P$136,FALSE)/VLOOKUP($A130,'Activos a enero 2020'!$A$2:$B$37,2,FALSE)</f>
        <v>0.22522522522522523</v>
      </c>
    </row>
    <row r="131" spans="1:16" x14ac:dyDescent="0.3">
      <c r="A131" s="6">
        <v>1111</v>
      </c>
      <c r="B131" t="s">
        <v>22</v>
      </c>
      <c r="C131" s="10">
        <f>VLOOKUP($A131,$A$3:$O$40,C$136,FALSE)/VLOOKUP($A131,'Activos a enero 2020'!$A$2:$B$37,2,FALSE)</f>
        <v>3.9232781168265042E-2</v>
      </c>
      <c r="D131" s="10">
        <f>VLOOKUP($A131,$A$3:$O$40,D$136,FALSE)/VLOOKUP($A131,'Activos a enero 2020'!$A$2:$B$37,2,FALSE)</f>
        <v>3.9232781168265042E-2</v>
      </c>
      <c r="E131" s="10">
        <f>VLOOKUP($A131,$A$3:$O$40,E$136,FALSE)/VLOOKUP($A131,'Activos a enero 2020'!$A$2:$B$37,2,FALSE)</f>
        <v>3.3129904097646032E-2</v>
      </c>
      <c r="F131" s="10">
        <f>VLOOKUP($A131,$A$3:$O$40,F$136,FALSE)/VLOOKUP($A131,'Activos a enero 2020'!$A$2:$B$37,2,FALSE)</f>
        <v>0</v>
      </c>
      <c r="G131" s="10">
        <f>VLOOKUP($A131,$A$3:$O$40,G$136,FALSE)/VLOOKUP($A131,'Activos a enero 2020'!$A$2:$B$37,2,FALSE)</f>
        <v>2.6155187445510025E-2</v>
      </c>
      <c r="H131" s="10">
        <f>VLOOKUP($A131,$A$3:$O$40,H$136,FALSE)/VLOOKUP($A131,'Activos a enero 2020'!$A$2:$B$37,2,FALSE)</f>
        <v>0</v>
      </c>
      <c r="I131" s="10">
        <f>VLOOKUP($A131,$A$3:$O$40,I$136,FALSE)/VLOOKUP($A131,'Activos a enero 2020'!$A$2:$B$37,2,FALSE)</f>
        <v>2.6155187445510025E-2</v>
      </c>
      <c r="J131" s="10">
        <f>VLOOKUP($A131,$A$3:$O$40,J$136,FALSE)/VLOOKUP($A131,'Activos a enero 2020'!$A$2:$B$37,2,FALSE)</f>
        <v>1.7436791630340016E-2</v>
      </c>
      <c r="K131" s="10">
        <f>VLOOKUP($A131,$A$3:$O$40,K$136,FALSE)/VLOOKUP($A131,'Activos a enero 2020'!$A$2:$B$37,2,FALSE)</f>
        <v>3.4873583260680033E-2</v>
      </c>
      <c r="L131" s="10">
        <f>VLOOKUP($A131,$A$3:$O$40,L$136,FALSE)/VLOOKUP($A131,'Activos a enero 2020'!$A$2:$B$37,2,FALSE)</f>
        <v>5.2310374891020049E-2</v>
      </c>
      <c r="M131" s="10">
        <f>VLOOKUP($A131,$A$3:$O$40,M$136,FALSE)/VLOOKUP($A131,'Activos a enero 2020'!$A$2:$B$37,2,FALSE)</f>
        <v>5.6669572798605058E-2</v>
      </c>
      <c r="N131" s="10">
        <f>VLOOKUP($A131,$A$3:$O$40,N$136,FALSE)/VLOOKUP($A131,'Activos a enero 2020'!$A$2:$B$37,2,FALSE)</f>
        <v>5.6669572798605058E-2</v>
      </c>
      <c r="O131" s="10">
        <f>VLOOKUP($A131,$A$3:$P$40,O$136,FALSE)/VLOOKUP($A131,'Activos a enero 2020'!$A$2:$B$37,2,FALSE)</f>
        <v>5.6669572798605058E-2</v>
      </c>
      <c r="P131" s="10">
        <f>VLOOKUP($A131,$A$3:$P$40,P$136,FALSE)/VLOOKUP($A131,'Activos a enero 2020'!$A$2:$B$37,2,FALSE)</f>
        <v>4.3591979075850044E-2</v>
      </c>
    </row>
    <row r="132" spans="1:16" x14ac:dyDescent="0.3">
      <c r="A132" s="6">
        <v>11</v>
      </c>
      <c r="B132" t="s">
        <v>34</v>
      </c>
      <c r="C132" s="10">
        <f>VLOOKUP($A132,$A$3:$O$40,C$136,FALSE)/VLOOKUP($A132,'Activos a enero 2020'!$A$2:$B$37,2,FALSE)</f>
        <v>1.7931609674728941E-2</v>
      </c>
      <c r="D132" s="10">
        <f>VLOOKUP($A132,$A$3:$O$40,D$136,FALSE)/VLOOKUP($A132,'Activos a enero 2020'!$A$2:$B$37,2,FALSE)</f>
        <v>2.0850708924103418E-2</v>
      </c>
      <c r="E132" s="10">
        <f>VLOOKUP($A132,$A$3:$O$40,E$136,FALSE)/VLOOKUP($A132,'Activos a enero 2020'!$A$2:$B$37,2,FALSE)</f>
        <v>1.2510425354462052E-2</v>
      </c>
      <c r="F132" s="10">
        <f>VLOOKUP($A132,$A$3:$O$40,F$136,FALSE)/VLOOKUP($A132,'Activos a enero 2020'!$A$2:$B$37,2,FALSE)</f>
        <v>6.255212677231026E-3</v>
      </c>
      <c r="G132" s="10">
        <f>VLOOKUP($A132,$A$3:$O$40,G$136,FALSE)/VLOOKUP($A132,'Activos a enero 2020'!$A$2:$B$37,2,FALSE)</f>
        <v>6.255212677231026E-3</v>
      </c>
      <c r="H132" s="10">
        <f>VLOOKUP($A132,$A$3:$O$40,H$136,FALSE)/VLOOKUP($A132,'Activos a enero 2020'!$A$2:$B$37,2,FALSE)</f>
        <v>6.255212677231026E-3</v>
      </c>
      <c r="I132" s="10">
        <f>VLOOKUP($A132,$A$3:$O$40,I$136,FALSE)/VLOOKUP($A132,'Activos a enero 2020'!$A$2:$B$37,2,FALSE)</f>
        <v>6.255212677231026E-3</v>
      </c>
      <c r="J132" s="10">
        <f>VLOOKUP($A132,$A$3:$O$40,J$136,FALSE)/VLOOKUP($A132,'Activos a enero 2020'!$A$2:$B$37,2,FALSE)</f>
        <v>6.255212677231026E-3</v>
      </c>
      <c r="K132" s="10">
        <f>VLOOKUP($A132,$A$3:$O$40,K$136,FALSE)/VLOOKUP($A132,'Activos a enero 2020'!$A$2:$B$37,2,FALSE)</f>
        <v>8.3402835696413675E-3</v>
      </c>
      <c r="L132" s="10">
        <f>VLOOKUP($A132,$A$3:$O$40,L$136,FALSE)/VLOOKUP($A132,'Activos a enero 2020'!$A$2:$B$37,2,FALSE)</f>
        <v>2.0850708924103418E-2</v>
      </c>
      <c r="M132" s="10">
        <f>VLOOKUP($A132,$A$3:$O$40,M$136,FALSE)/VLOOKUP($A132,'Activos a enero 2020'!$A$2:$B$37,2,FALSE)</f>
        <v>0</v>
      </c>
      <c r="N132" s="10">
        <f>VLOOKUP($A132,$A$3:$O$40,N$136,FALSE)/VLOOKUP($A132,'Activos a enero 2020'!$A$2:$B$37,2,FALSE)</f>
        <v>1.6263552960800669E-2</v>
      </c>
      <c r="O132" s="10">
        <f>VLOOKUP($A132,$A$3:$P$40,O$136,FALSE)/VLOOKUP($A132,'Activos a enero 2020'!$A$2:$B$37,2,FALSE)</f>
        <v>6.0884070058381985E-2</v>
      </c>
      <c r="P132" s="10">
        <f>VLOOKUP($A132,$A$3:$P$40,P$136,FALSE)/VLOOKUP($A132,'Activos a enero 2020'!$A$2:$B$37,2,FALSE)</f>
        <v>4.2535446205170975E-2</v>
      </c>
    </row>
    <row r="133" spans="1:16" x14ac:dyDescent="0.3">
      <c r="A133" s="6">
        <v>601</v>
      </c>
      <c r="B133" t="s">
        <v>27</v>
      </c>
      <c r="C133" s="10">
        <f>VLOOKUP($A133,$A$3:$O$40,C$136,FALSE)/VLOOKUP($A133,'Activos a enero 2020'!$A$2:$B$37,2,FALSE)</f>
        <v>5.7077625570776253E-2</v>
      </c>
      <c r="D133" s="10">
        <f>VLOOKUP($A133,$A$3:$O$40,D$136,FALSE)/VLOOKUP($A133,'Activos a enero 2020'!$A$2:$B$37,2,FALSE)</f>
        <v>5.7077625570776253E-2</v>
      </c>
      <c r="E133" s="10">
        <f>VLOOKUP($A133,$A$3:$O$40,E$136,FALSE)/VLOOKUP($A133,'Activos a enero 2020'!$A$2:$B$37,2,FALSE)</f>
        <v>3.1963470319634701E-2</v>
      </c>
      <c r="F133" s="10">
        <f>VLOOKUP($A133,$A$3:$O$40,F$136,FALSE)/VLOOKUP($A133,'Activos a enero 2020'!$A$2:$B$37,2,FALSE)</f>
        <v>0</v>
      </c>
      <c r="G133" s="10">
        <f>VLOOKUP($A133,$A$3:$O$40,G$136,FALSE)/VLOOKUP($A133,'Activos a enero 2020'!$A$2:$B$37,2,FALSE)</f>
        <v>2.9680365296803651E-2</v>
      </c>
      <c r="H133" s="10">
        <f>VLOOKUP($A133,$A$3:$O$40,H$136,FALSE)/VLOOKUP($A133,'Activos a enero 2020'!$A$2:$B$37,2,FALSE)</f>
        <v>0</v>
      </c>
      <c r="I133" s="10">
        <f>VLOOKUP($A133,$A$3:$O$40,I$136,FALSE)/VLOOKUP($A133,'Activos a enero 2020'!$A$2:$B$37,2,FALSE)</f>
        <v>2.7397260273972601E-2</v>
      </c>
      <c r="J133" s="10">
        <f>VLOOKUP($A133,$A$3:$O$40,J$136,FALSE)/VLOOKUP($A133,'Activos a enero 2020'!$A$2:$B$37,2,FALSE)</f>
        <v>2.7397260273972601E-2</v>
      </c>
      <c r="K133" s="10">
        <f>VLOOKUP($A133,$A$3:$O$40,K$136,FALSE)/VLOOKUP($A133,'Activos a enero 2020'!$A$2:$B$37,2,FALSE)</f>
        <v>4.7945205479452052E-2</v>
      </c>
      <c r="L133" s="10">
        <f>VLOOKUP($A133,$A$3:$O$40,L$136,FALSE)/VLOOKUP($A133,'Activos a enero 2020'!$A$2:$B$37,2,FALSE)</f>
        <v>7.0776255707762553E-2</v>
      </c>
      <c r="M133" s="10">
        <f>VLOOKUP($A133,$A$3:$O$40,M$136,FALSE)/VLOOKUP($A133,'Activos a enero 2020'!$A$2:$B$37,2,FALSE)</f>
        <v>4.5662100456621002E-2</v>
      </c>
      <c r="N133" s="10">
        <f>VLOOKUP($A133,$A$3:$O$40,N$136,FALSE)/VLOOKUP($A133,'Activos a enero 2020'!$A$2:$B$37,2,FALSE)</f>
        <v>4.5662100456621002E-2</v>
      </c>
      <c r="O133" s="10">
        <f>VLOOKUP($A133,$A$3:$P$40,O$136,FALSE)/VLOOKUP($A133,'Activos a enero 2020'!$A$2:$B$37,2,FALSE)</f>
        <v>4.3378995433789952E-2</v>
      </c>
      <c r="P133" s="10">
        <f>VLOOKUP($A133,$A$3:$P$40,P$136,FALSE)/VLOOKUP($A133,'Activos a enero 2020'!$A$2:$B$37,2,FALSE)</f>
        <v>4.1095890410958902E-2</v>
      </c>
    </row>
    <row r="134" spans="1:16" x14ac:dyDescent="0.3">
      <c r="A134" s="6">
        <v>1166</v>
      </c>
      <c r="B134" t="s">
        <v>29</v>
      </c>
      <c r="C134" s="10">
        <f>VLOOKUP($A134,$A$3:$O$40,C$136,FALSE)/VLOOKUP($A134,'Activos a enero 2020'!$A$2:$B$37,2,FALSE)</f>
        <v>4.8923679060665359E-2</v>
      </c>
      <c r="D134" s="10">
        <f>VLOOKUP($A134,$A$3:$O$40,D$136,FALSE)/VLOOKUP($A134,'Activos a enero 2020'!$A$2:$B$37,2,FALSE)</f>
        <v>8.8062622309197647E-2</v>
      </c>
      <c r="E134" s="10">
        <f>VLOOKUP($A134,$A$3:$O$40,E$136,FALSE)/VLOOKUP($A134,'Activos a enero 2020'!$A$2:$B$37,2,FALSE)</f>
        <v>6.3600782778864967E-2</v>
      </c>
      <c r="F134" s="10">
        <f>VLOOKUP($A134,$A$3:$O$40,F$136,FALSE)/VLOOKUP($A134,'Activos a enero 2020'!$A$2:$B$37,2,FALSE)</f>
        <v>1.4677103718199608E-2</v>
      </c>
      <c r="G134" s="10">
        <f>VLOOKUP($A134,$A$3:$O$40,G$136,FALSE)/VLOOKUP($A134,'Activos a enero 2020'!$A$2:$B$37,2,FALSE)</f>
        <v>2.9354207436399216E-2</v>
      </c>
      <c r="H134" s="10">
        <f>VLOOKUP($A134,$A$3:$O$40,H$136,FALSE)/VLOOKUP($A134,'Activos a enero 2020'!$A$2:$B$37,2,FALSE)</f>
        <v>0</v>
      </c>
      <c r="I134" s="10">
        <f>VLOOKUP($A134,$A$3:$O$40,I$136,FALSE)/VLOOKUP($A134,'Activos a enero 2020'!$A$2:$B$37,2,FALSE)</f>
        <v>2.9354207436399216E-2</v>
      </c>
      <c r="J134" s="10">
        <f>VLOOKUP($A134,$A$3:$O$40,J$136,FALSE)/VLOOKUP($A134,'Activos a enero 2020'!$A$2:$B$37,2,FALSE)</f>
        <v>2.446183953033268E-2</v>
      </c>
      <c r="K134" s="10">
        <f>VLOOKUP($A134,$A$3:$O$40,K$136,FALSE)/VLOOKUP($A134,'Activos a enero 2020'!$A$2:$B$37,2,FALSE)</f>
        <v>6.3600782778864967E-2</v>
      </c>
      <c r="L134" s="10">
        <f>VLOOKUP($A134,$A$3:$O$40,L$136,FALSE)/VLOOKUP($A134,'Activos a enero 2020'!$A$2:$B$37,2,FALSE)</f>
        <v>7.8277886497064575E-2</v>
      </c>
      <c r="M134" s="10">
        <f>VLOOKUP($A134,$A$3:$O$40,M$136,FALSE)/VLOOKUP($A134,'Activos a enero 2020'!$A$2:$B$37,2,FALSE)</f>
        <v>7.8277886497064575E-2</v>
      </c>
      <c r="N134" s="10">
        <f>VLOOKUP($A134,$A$3:$O$40,N$136,FALSE)/VLOOKUP($A134,'Activos a enero 2020'!$A$2:$B$37,2,FALSE)</f>
        <v>7.8277886497064575E-2</v>
      </c>
      <c r="O134" s="10">
        <f>VLOOKUP($A134,$A$3:$P$40,O$136,FALSE)/VLOOKUP($A134,'Activos a enero 2020'!$A$2:$B$37,2,FALSE)</f>
        <v>9.7847358121330719E-2</v>
      </c>
      <c r="P134" s="10">
        <f>VLOOKUP($A134,$A$3:$P$40,P$136,FALSE)/VLOOKUP($A134,'Activos a enero 2020'!$A$2:$B$37,2,FALSE)</f>
        <v>0.14677103718199608</v>
      </c>
    </row>
    <row r="136" spans="1:16" x14ac:dyDescent="0.3">
      <c r="B136" t="s">
        <v>46</v>
      </c>
      <c r="C136">
        <v>3</v>
      </c>
      <c r="D136">
        <f>C136+1</f>
        <v>4</v>
      </c>
      <c r="E136">
        <f t="shared" ref="E136:O136" si="92">D136+1</f>
        <v>5</v>
      </c>
      <c r="F136">
        <f t="shared" si="92"/>
        <v>6</v>
      </c>
      <c r="G136">
        <f t="shared" si="92"/>
        <v>7</v>
      </c>
      <c r="H136">
        <f t="shared" si="92"/>
        <v>8</v>
      </c>
      <c r="I136">
        <f t="shared" si="92"/>
        <v>9</v>
      </c>
      <c r="J136">
        <f t="shared" si="92"/>
        <v>10</v>
      </c>
      <c r="K136">
        <f t="shared" si="92"/>
        <v>11</v>
      </c>
      <c r="L136">
        <f t="shared" si="92"/>
        <v>12</v>
      </c>
      <c r="M136">
        <f t="shared" si="92"/>
        <v>13</v>
      </c>
      <c r="N136">
        <f t="shared" si="92"/>
        <v>14</v>
      </c>
      <c r="O136">
        <f t="shared" si="92"/>
        <v>15</v>
      </c>
      <c r="P136">
        <v>16</v>
      </c>
    </row>
  </sheetData>
  <conditionalFormatting sqref="C91:O124">
    <cfRule type="colorScale" priority="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44:O77">
    <cfRule type="colorScale" priority="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81:O87">
    <cfRule type="colorScale" priority="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128:P134">
    <cfRule type="colorScale" priority="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44:P77">
    <cfRule type="colorScale" priority="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81:P87">
    <cfRule type="colorScale" priority="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91:P124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128:P134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37"/>
  <sheetViews>
    <sheetView workbookViewId="0">
      <selection activeCell="A13" sqref="A13"/>
    </sheetView>
  </sheetViews>
  <sheetFormatPr baseColWidth="10" defaultRowHeight="14.4" x14ac:dyDescent="0.3"/>
  <cols>
    <col min="1" max="1" width="13.6640625" bestFit="1" customWidth="1"/>
  </cols>
  <sheetData>
    <row r="1" spans="1:2" x14ac:dyDescent="0.3">
      <c r="A1" s="7" t="s">
        <v>43</v>
      </c>
      <c r="B1" s="7" t="s">
        <v>44</v>
      </c>
    </row>
    <row r="2" spans="1:2" x14ac:dyDescent="0.3">
      <c r="A2" s="9">
        <v>1</v>
      </c>
      <c r="B2" s="8">
        <v>884</v>
      </c>
    </row>
    <row r="3" spans="1:2" x14ac:dyDescent="0.3">
      <c r="A3" s="9">
        <v>5</v>
      </c>
      <c r="B3" s="8">
        <v>38</v>
      </c>
    </row>
    <row r="4" spans="1:2" x14ac:dyDescent="0.3">
      <c r="A4" s="9">
        <v>6</v>
      </c>
      <c r="B4" s="8">
        <v>221</v>
      </c>
    </row>
    <row r="5" spans="1:2" x14ac:dyDescent="0.3">
      <c r="A5" s="9">
        <v>7</v>
      </c>
      <c r="B5" s="8">
        <v>145</v>
      </c>
    </row>
    <row r="6" spans="1:2" x14ac:dyDescent="0.3">
      <c r="A6" s="9">
        <v>11</v>
      </c>
      <c r="B6" s="8">
        <v>2398</v>
      </c>
    </row>
    <row r="7" spans="1:2" x14ac:dyDescent="0.3">
      <c r="A7" s="9">
        <v>12</v>
      </c>
      <c r="B7" s="8">
        <v>733</v>
      </c>
    </row>
    <row r="8" spans="1:2" x14ac:dyDescent="0.3">
      <c r="A8" s="9">
        <v>13</v>
      </c>
      <c r="B8" s="8">
        <v>330</v>
      </c>
    </row>
    <row r="9" spans="1:2" x14ac:dyDescent="0.3">
      <c r="A9" s="9">
        <v>100</v>
      </c>
      <c r="B9" s="8">
        <v>400</v>
      </c>
    </row>
    <row r="10" spans="1:2" x14ac:dyDescent="0.3">
      <c r="A10" s="9">
        <v>101</v>
      </c>
      <c r="B10" s="8">
        <v>124</v>
      </c>
    </row>
    <row r="11" spans="1:2" x14ac:dyDescent="0.3">
      <c r="A11" s="9">
        <v>102</v>
      </c>
      <c r="B11" s="8">
        <v>452</v>
      </c>
    </row>
    <row r="12" spans="1:2" x14ac:dyDescent="0.3">
      <c r="A12" s="9">
        <v>304</v>
      </c>
      <c r="B12" s="8">
        <v>369</v>
      </c>
    </row>
    <row r="13" spans="1:2" x14ac:dyDescent="0.3">
      <c r="A13" s="9">
        <v>305</v>
      </c>
      <c r="B13" s="8">
        <v>262</v>
      </c>
    </row>
    <row r="14" spans="1:2" x14ac:dyDescent="0.3">
      <c r="A14" s="9">
        <v>601</v>
      </c>
      <c r="B14" s="8">
        <v>438</v>
      </c>
    </row>
    <row r="15" spans="1:2" x14ac:dyDescent="0.3">
      <c r="A15" s="9">
        <v>603</v>
      </c>
      <c r="B15" s="8">
        <v>142</v>
      </c>
    </row>
    <row r="16" spans="1:2" x14ac:dyDescent="0.3">
      <c r="A16" s="9">
        <v>604</v>
      </c>
      <c r="B16" s="8">
        <v>38</v>
      </c>
    </row>
    <row r="17" spans="1:2" x14ac:dyDescent="0.3">
      <c r="A17" s="9">
        <v>605</v>
      </c>
      <c r="B17" s="8">
        <v>368</v>
      </c>
    </row>
    <row r="18" spans="1:2" x14ac:dyDescent="0.3">
      <c r="A18" s="9">
        <v>606</v>
      </c>
      <c r="B18" s="8">
        <v>376</v>
      </c>
    </row>
    <row r="19" spans="1:2" x14ac:dyDescent="0.3">
      <c r="A19" s="9">
        <v>607</v>
      </c>
      <c r="B19" s="8">
        <v>76</v>
      </c>
    </row>
    <row r="20" spans="1:2" x14ac:dyDescent="0.3">
      <c r="A20" s="9">
        <v>621</v>
      </c>
      <c r="B20" s="8">
        <v>204</v>
      </c>
    </row>
    <row r="21" spans="1:2" x14ac:dyDescent="0.3">
      <c r="A21" s="9">
        <v>700</v>
      </c>
      <c r="B21" s="8">
        <v>222</v>
      </c>
    </row>
    <row r="22" spans="1:2" x14ac:dyDescent="0.3">
      <c r="A22" s="9">
        <v>701</v>
      </c>
      <c r="B22" s="8">
        <v>82</v>
      </c>
    </row>
    <row r="23" spans="1:2" x14ac:dyDescent="0.3">
      <c r="A23" s="9">
        <v>900</v>
      </c>
      <c r="B23" s="8">
        <v>482</v>
      </c>
    </row>
    <row r="24" spans="1:2" x14ac:dyDescent="0.3">
      <c r="A24" s="9">
        <v>902</v>
      </c>
      <c r="B24" s="8">
        <v>868</v>
      </c>
    </row>
    <row r="25" spans="1:2" x14ac:dyDescent="0.3">
      <c r="A25" s="9">
        <v>903</v>
      </c>
      <c r="B25" s="8">
        <v>641</v>
      </c>
    </row>
    <row r="26" spans="1:2" x14ac:dyDescent="0.3">
      <c r="A26" s="9">
        <v>1000</v>
      </c>
      <c r="B26" s="8">
        <v>704</v>
      </c>
    </row>
    <row r="27" spans="1:2" x14ac:dyDescent="0.3">
      <c r="A27" s="9">
        <v>1103</v>
      </c>
      <c r="B27" s="8">
        <v>105</v>
      </c>
    </row>
    <row r="28" spans="1:2" x14ac:dyDescent="0.3">
      <c r="A28" s="9">
        <v>1105</v>
      </c>
      <c r="B28" s="8">
        <v>40</v>
      </c>
    </row>
    <row r="29" spans="1:2" x14ac:dyDescent="0.3">
      <c r="A29" s="9">
        <v>1111</v>
      </c>
      <c r="B29" s="8">
        <v>1147</v>
      </c>
    </row>
    <row r="30" spans="1:2" x14ac:dyDescent="0.3">
      <c r="A30" s="9">
        <v>1166</v>
      </c>
      <c r="B30" s="8">
        <v>1022</v>
      </c>
    </row>
    <row r="31" spans="1:2" x14ac:dyDescent="0.3">
      <c r="A31" s="9">
        <v>1205</v>
      </c>
      <c r="B31" s="8">
        <v>2046</v>
      </c>
    </row>
    <row r="32" spans="1:2" x14ac:dyDescent="0.3">
      <c r="A32" s="9">
        <v>1209</v>
      </c>
      <c r="B32" s="8">
        <v>338</v>
      </c>
    </row>
    <row r="33" spans="1:2" x14ac:dyDescent="0.3">
      <c r="A33" s="9">
        <v>1210</v>
      </c>
      <c r="B33" s="8">
        <v>303</v>
      </c>
    </row>
    <row r="34" spans="1:2" x14ac:dyDescent="0.3">
      <c r="A34" s="9">
        <v>1400</v>
      </c>
      <c r="B34" s="8">
        <v>216</v>
      </c>
    </row>
    <row r="35" spans="1:2" x14ac:dyDescent="0.3">
      <c r="A35" s="9">
        <v>1402</v>
      </c>
      <c r="B35" s="8">
        <v>154</v>
      </c>
    </row>
    <row r="36" spans="1:2" x14ac:dyDescent="0.3">
      <c r="A36" s="9">
        <v>1406</v>
      </c>
      <c r="B36" s="8">
        <v>324</v>
      </c>
    </row>
    <row r="37" spans="1:2" x14ac:dyDescent="0.3">
      <c r="A37" s="9">
        <v>1502</v>
      </c>
      <c r="B37" s="8">
        <v>1160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Gráficos</vt:lpstr>
      </vt:variant>
      <vt:variant>
        <vt:i4>2</vt:i4>
      </vt:variant>
    </vt:vector>
  </HeadingPairs>
  <TitlesOfParts>
    <vt:vector size="4" baseType="lpstr">
      <vt:lpstr>Datos</vt:lpstr>
      <vt:lpstr>Activos a enero 2020</vt:lpstr>
      <vt:lpstr>Plazas s-plazas 2007</vt:lpstr>
      <vt:lpstr>Plazas s-datos ene 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2020-10-29T09:08:35Z</dcterms:modified>
</cp:coreProperties>
</file>